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D4DF8020-3349-42C4-A584-47E5049E5804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Лист1!$A$2:$AK$71</definedName>
  </definedName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E7" i="2"/>
  <c r="E8" i="2"/>
  <c r="E9" i="2"/>
  <c r="E10" i="2"/>
  <c r="E15" i="2"/>
  <c r="E16" i="2"/>
  <c r="E17" i="2"/>
  <c r="E18" i="2"/>
  <c r="E23" i="2"/>
  <c r="E24" i="2"/>
  <c r="E25" i="2"/>
  <c r="E26" i="2"/>
  <c r="E1" i="2"/>
  <c r="D2" i="2"/>
  <c r="D3" i="2"/>
  <c r="E3" i="2" s="1"/>
  <c r="D4" i="2"/>
  <c r="E4" i="2" s="1"/>
  <c r="D5" i="2"/>
  <c r="E5" i="2" s="1"/>
  <c r="D6" i="2"/>
  <c r="E6" i="2" s="1"/>
  <c r="D7" i="2"/>
  <c r="D8" i="2"/>
  <c r="D9" i="2"/>
  <c r="D10" i="2"/>
  <c r="D11" i="2"/>
  <c r="E11" i="2" s="1"/>
  <c r="D12" i="2"/>
  <c r="E12" i="2" s="1"/>
  <c r="D13" i="2"/>
  <c r="E13" i="2" s="1"/>
  <c r="D14" i="2"/>
  <c r="E14" i="2" s="1"/>
  <c r="D15" i="2"/>
  <c r="D16" i="2"/>
  <c r="D17" i="2"/>
  <c r="D18" i="2"/>
  <c r="D19" i="2"/>
  <c r="E19" i="2" s="1"/>
  <c r="D20" i="2"/>
  <c r="E20" i="2" s="1"/>
  <c r="D21" i="2"/>
  <c r="E21" i="2" s="1"/>
  <c r="D22" i="2"/>
  <c r="E22" i="2" s="1"/>
  <c r="D23" i="2"/>
  <c r="D24" i="2"/>
  <c r="D25" i="2"/>
  <c r="D26" i="2"/>
  <c r="D27" i="2"/>
  <c r="E27" i="2" s="1"/>
  <c r="D28" i="2"/>
  <c r="E28" i="2" s="1"/>
  <c r="D29" i="2"/>
  <c r="E29" i="2" s="1"/>
  <c r="D30" i="2"/>
  <c r="E30" i="2" s="1"/>
  <c r="D1" i="2"/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" i="3"/>
  <c r="Y3" i="3" l="1"/>
  <c r="Z3" i="3"/>
  <c r="AA3" i="3"/>
  <c r="Y4" i="3"/>
  <c r="Z4" i="3"/>
  <c r="AA4" i="3"/>
  <c r="Y5" i="3"/>
  <c r="Z5" i="3"/>
  <c r="AA5" i="3"/>
  <c r="Y6" i="3"/>
  <c r="Z6" i="3"/>
  <c r="AA6" i="3"/>
  <c r="Y7" i="3"/>
  <c r="Z7" i="3"/>
  <c r="AA7" i="3"/>
  <c r="Y8" i="3"/>
  <c r="Z8" i="3"/>
  <c r="AA8" i="3"/>
  <c r="Y9" i="3"/>
  <c r="Z9" i="3"/>
  <c r="AA9" i="3"/>
  <c r="Y10" i="3"/>
  <c r="Z10" i="3"/>
  <c r="AA10" i="3"/>
  <c r="Y11" i="3"/>
  <c r="Z11" i="3"/>
  <c r="AA11" i="3"/>
  <c r="Y12" i="3"/>
  <c r="Z12" i="3"/>
  <c r="AA12" i="3"/>
  <c r="Y13" i="3"/>
  <c r="Z13" i="3"/>
  <c r="AA13" i="3"/>
  <c r="Y14" i="3"/>
  <c r="Z14" i="3"/>
  <c r="AA14" i="3"/>
  <c r="Y15" i="3"/>
  <c r="Z15" i="3"/>
  <c r="AA15" i="3"/>
  <c r="Y16" i="3"/>
  <c r="Z16" i="3"/>
  <c r="AA16" i="3"/>
  <c r="Y17" i="3"/>
  <c r="Z17" i="3"/>
  <c r="AA17" i="3"/>
  <c r="Y18" i="3"/>
  <c r="Z18" i="3"/>
  <c r="AA18" i="3"/>
  <c r="Y19" i="3"/>
  <c r="Z19" i="3"/>
  <c r="AA19" i="3"/>
  <c r="Y20" i="3"/>
  <c r="Z20" i="3"/>
  <c r="AA20" i="3"/>
  <c r="AA2" i="3"/>
  <c r="Z2" i="3"/>
  <c r="Y2" i="3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" i="3"/>
  <c r="D18" i="3"/>
  <c r="D19" i="3"/>
  <c r="D20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2" i="3"/>
  <c r="H19" i="1" l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8" i="1"/>
  <c r="P19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18" i="1"/>
  <c r="G21" i="1" l="1"/>
  <c r="H5" i="3" s="1"/>
  <c r="G20" i="1"/>
  <c r="H4" i="3" s="1"/>
  <c r="G19" i="1"/>
  <c r="H3" i="3" s="1"/>
  <c r="G18" i="1"/>
  <c r="H2" i="3" s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18" i="1"/>
  <c r="O19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8" i="1"/>
  <c r="G36" i="1" l="1"/>
  <c r="H20" i="3" s="1"/>
  <c r="G35" i="1" l="1"/>
  <c r="H19" i="3" s="1"/>
  <c r="G34" i="1"/>
  <c r="H18" i="3" s="1"/>
  <c r="G33" i="1"/>
  <c r="H17" i="3" s="1"/>
  <c r="G32" i="1"/>
  <c r="H16" i="3" s="1"/>
  <c r="G31" i="1"/>
  <c r="H15" i="3" s="1"/>
  <c r="G30" i="1"/>
  <c r="H14" i="3" s="1"/>
  <c r="G29" i="1"/>
  <c r="H13" i="3" s="1"/>
  <c r="G28" i="1"/>
  <c r="H12" i="3" s="1"/>
  <c r="G27" i="1"/>
  <c r="H11" i="3" s="1"/>
  <c r="G26" i="1"/>
  <c r="H10" i="3" s="1"/>
  <c r="G25" i="1"/>
  <c r="H9" i="3" s="1"/>
  <c r="G24" i="1"/>
  <c r="H8" i="3" s="1"/>
  <c r="G23" i="1"/>
  <c r="H7" i="3" s="1"/>
  <c r="G22" i="1"/>
  <c r="H6" i="3" s="1"/>
</calcChain>
</file>

<file path=xl/sharedStrings.xml><?xml version="1.0" encoding="utf-8"?>
<sst xmlns="http://schemas.openxmlformats.org/spreadsheetml/2006/main" count="99" uniqueCount="97">
  <si>
    <t>ЗАЯВКА</t>
  </si>
  <si>
    <t>на участие в профессиональном экзамене</t>
  </si>
  <si>
    <t>Сведения об участнике/ах:</t>
  </si>
  <si>
    <t>№п/п</t>
  </si>
  <si>
    <t>Наименование профессиональной квалификации</t>
  </si>
  <si>
    <t>Реквизиты организации:</t>
  </si>
  <si>
    <t>Юридический адрес</t>
  </si>
  <si>
    <t>Почтовый адрес</t>
  </si>
  <si>
    <t xml:space="preserve">Р/с  </t>
  </si>
  <si>
    <t>Наименование банка</t>
  </si>
  <si>
    <t xml:space="preserve">Кор. Счет </t>
  </si>
  <si>
    <t>БИК</t>
  </si>
  <si>
    <t>ОГРН</t>
  </si>
  <si>
    <t>Телефон:</t>
  </si>
  <si>
    <t>E-mail:</t>
  </si>
  <si>
    <t>Занимаемая должность</t>
  </si>
  <si>
    <t>ФИО (полностью)</t>
  </si>
  <si>
    <t>№ квалификации</t>
  </si>
  <si>
    <t>Техник-электромеханик по лифтам (5 уровень квалификации)</t>
  </si>
  <si>
    <t>Электромеханик поэтажных эскалаторов и пассажирских конвейеров (5 уровень квалификации)</t>
  </si>
  <si>
    <t>Лифтер (3 уровень квалификации)</t>
  </si>
  <si>
    <t>Оператор платформ подъемных для инвалидов  (3 уровень квалификации)</t>
  </si>
  <si>
    <t>Оператор поэтажного эскалатора (пассажирского конвейера) (3 уровень квалификации)</t>
  </si>
  <si>
    <t>Специалист по организации монтажа лифтов, платформ подъемных для инвалидов, эскалаторов (6 уровень квалификации)</t>
  </si>
  <si>
    <t>Технический директор специализированной организации по монтажу систем вертикального транспорта (лифтов, платформ подъемных для инвалидов, эскалаторов) (6 уровень квалификации)</t>
  </si>
  <si>
    <t>Специалист, ответственный за организацию эксплуатации платформ подъемных для инвалидов (6 уровень квалификации)</t>
  </si>
  <si>
    <t>Специалист, ответственный за организацию технического обслуживания и ремонта платформ подъемных для инвалидов (6 уровень квалификации)</t>
  </si>
  <si>
    <t>Специалист, ответственный за организацию эксплуатации эскалаторов и пассажирских конвейеров (6 уровень квалификации)</t>
  </si>
  <si>
    <t>Специалист, ответственный за организацию технического обслуживания и ремонта эскалаторов и пассажирских конвейеров (6 уровень квалификации)</t>
  </si>
  <si>
    <t>Помощник электромеханика по ремонту и обслуживанию подъемных платформ для инвалидов (3 уровень квалификации)</t>
  </si>
  <si>
    <t>Электромеханик по ремонту и обслуживанию подъемных платформ для инвалидов (4 уровень квалификации)</t>
  </si>
  <si>
    <t>Техник-электромеханик по ремонту и обслуживанию подъемных платформ для инвалидов (5 уровень квалификации)</t>
  </si>
  <si>
    <t>ООО «ИЦ «РМК»</t>
  </si>
  <si>
    <t>Горбунову А.А.</t>
  </si>
  <si>
    <t>Контактное лицо Ф.И.О.  (полностью):</t>
  </si>
  <si>
    <t>(Наименование организации заказчика)</t>
  </si>
  <si>
    <t xml:space="preserve"> оценки квалификаций</t>
  </si>
  <si>
    <t>Руководителю центра</t>
  </si>
  <si>
    <t>ИНН</t>
  </si>
  <si>
    <t>КПП</t>
  </si>
  <si>
    <t>Должность руководителя</t>
  </si>
  <si>
    <t>ФИО руководителя</t>
  </si>
  <si>
    <t>Дата:</t>
  </si>
  <si>
    <t>Полное наименование юридического лица (в соответствии с выпиской ЕГРЮЛ)</t>
  </si>
  <si>
    <t>Электромеханик по лифтам (3 уровень квалификации)</t>
  </si>
  <si>
    <t>Старший электромеханик по лифтам (4 уровень квалификации)</t>
  </si>
  <si>
    <t>Монтажник электрических подъемников (3 уровень квалификации)</t>
  </si>
  <si>
    <t>Электромонтер диспетчерского оборудования и телеавтоматики (3 уровень квалификации)</t>
  </si>
  <si>
    <t>Техник-электромонтер диспетчерского оборудования и телеавтоматики (4 уровень квалификации)</t>
  </si>
  <si>
    <t>Техник-монтажник диспетчерского оборудования и телеавтоматики (4 уровень квалификации)</t>
  </si>
  <si>
    <t>Техник-наладчик диспетчерского оборудования и телеавтоматики (5 уровень квалификации)</t>
  </si>
  <si>
    <t>Оператор по диспетчерскому обслуживанию лифтов (3 уровень квалификации)</t>
  </si>
  <si>
    <t>Диспетчер по контролю работы лифтов и инженерного оборудования зданий и сооружений (4 уровень квалификации)</t>
  </si>
  <si>
    <t>Специалист по организации эксплуатации лифтов (5 уровень квалификации)</t>
  </si>
  <si>
    <t>Специалист по организации технического обслуживания и ремонта лифтов (5 уровень квалификации)</t>
  </si>
  <si>
    <t>Помощник электромеханика поэтажного эскалатора (пассажирского конвейера) (4 уровень квалификации)</t>
  </si>
  <si>
    <t>Техник-наладчик электронного оборудования лифтов, подъемных платформ для инвалидов, эскалаторов, пассажирских конвейеров (движущихся пешеходных дорожек) (5 уровень квалификации)</t>
  </si>
  <si>
    <t>№</t>
  </si>
  <si>
    <t>индекс дела</t>
  </si>
  <si>
    <t>№ п/п</t>
  </si>
  <si>
    <t>Дата      заявки</t>
  </si>
  <si>
    <t>ФИО соискателя</t>
  </si>
  <si>
    <t>Должность</t>
  </si>
  <si>
    <t>Квалификация</t>
  </si>
  <si>
    <t>№ группы и время</t>
  </si>
  <si>
    <t>Организация</t>
  </si>
  <si>
    <t>Примечания по док-там</t>
  </si>
  <si>
    <t>Время</t>
  </si>
  <si>
    <t>Группа</t>
  </si>
  <si>
    <t>Статус</t>
  </si>
  <si>
    <t>Дата экзамена</t>
  </si>
  <si>
    <t>№ тел. заказчика</t>
  </si>
  <si>
    <t>Выдача свидетельств</t>
  </si>
  <si>
    <t>Примечание</t>
  </si>
  <si>
    <t>№ Договора</t>
  </si>
  <si>
    <t>Акт</t>
  </si>
  <si>
    <t>Свидетельство /заключение</t>
  </si>
  <si>
    <t>Номер свидетельства/     заключения</t>
  </si>
  <si>
    <t>телефон</t>
  </si>
  <si>
    <t>E-mail</t>
  </si>
  <si>
    <t>Иванов Роман Игоревич</t>
  </si>
  <si>
    <t>Образование</t>
  </si>
  <si>
    <t>Моб. Номер телефона</t>
  </si>
  <si>
    <r>
      <t xml:space="preserve">Сокращенное наименование юридического лица </t>
    </r>
    <r>
      <rPr>
        <i/>
        <sz val="12"/>
        <color theme="1"/>
        <rFont val="Times New Roman"/>
        <family val="1"/>
        <charset val="204"/>
      </rPr>
      <t>(в соответствии с выпиской ЕГРЮЛ)</t>
    </r>
    <r>
      <rPr>
        <sz val="12"/>
        <color theme="1"/>
        <rFont val="Times New Roman"/>
        <family val="1"/>
        <charset val="204"/>
      </rPr>
      <t xml:space="preserve"> </t>
    </r>
  </si>
  <si>
    <r>
      <t>Основание для подписания договора руководителем или иным уполномоченным лицом: устав, приказ, доверенность (</t>
    </r>
    <r>
      <rPr>
        <i/>
        <sz val="12"/>
        <color theme="1"/>
        <rFont val="Times New Roman"/>
        <family val="1"/>
        <charset val="204"/>
      </rPr>
      <t>с приложением заверенной копии доверенности</t>
    </r>
    <r>
      <rPr>
        <sz val="12"/>
        <color theme="1"/>
        <rFont val="Times New Roman"/>
        <family val="1"/>
        <charset val="204"/>
      </rPr>
      <t>)</t>
    </r>
  </si>
  <si>
    <t>Отправляется в формате Excel (распечатывать, подписывать, ставить печать, сканировать не требуется!!!)</t>
  </si>
  <si>
    <t>Профессиональное обучение</t>
  </si>
  <si>
    <t>Среднее профессиональное образование</t>
  </si>
  <si>
    <t>Высшее образование</t>
  </si>
  <si>
    <t>Основное общее образование</t>
  </si>
  <si>
    <t>Среднее общее образование</t>
  </si>
  <si>
    <t>Инженер-наладчик электронного оборудования лифтов, подъемных платформ для инвалидов, эскалаторов, пассажирских конвейеров (движущихся пешеходных дорожек) (6 уровень квалификации)</t>
  </si>
  <si>
    <t>Техник-монтажник лифтов и платформ подъемных для инвалидов (4 уровень квалификации)</t>
  </si>
  <si>
    <t>Техник-монтажник поэтажных эскалаторов (пассажирских конвейеров) (4 уровень квалификации)</t>
  </si>
  <si>
    <t>Сумма с НДС</t>
  </si>
  <si>
    <t>НДС 5%</t>
  </si>
  <si>
    <t xml:space="preserve">сумма без НДС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</si>
</sst>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dd/mm/yy;@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1"/>
      <color rgb="FF252525"/>
      <name val="Arial"/>
      <family val="2"/>
      <charset val="204"/>
    </font>
    <font>
      <sz val="14"/>
      <color rgb="FF252525"/>
      <name val="Arial"/>
      <family val="2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sz val="2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43" fontId="0" fillId="0" borderId="0" xfId="1" applyFont="1"/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164" fontId="0" fillId="0" borderId="0" xfId="0" applyNumberFormat="1"/>
    <xf numFmtId="0" fontId="1" fillId="0" borderId="0" xfId="0" applyFont="1"/>
    <xf numFmtId="0" fontId="16" fillId="2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top" wrapText="1"/>
    </xf>
    <xf numFmtId="14" fontId="1" fillId="2" borderId="5" xfId="0" applyNumberFormat="1" applyFont="1" applyFill="1" applyBorder="1" applyAlignment="1">
      <alignment horizontal="center" vertical="top"/>
    </xf>
    <xf numFmtId="14" fontId="1" fillId="0" borderId="5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0" fillId="0" borderId="5" xfId="0" applyBorder="1"/>
    <xf numFmtId="0" fontId="1" fillId="2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0" fontId="1" fillId="0" borderId="0" xfId="0" applyFont="1" applyBorder="1"/>
    <xf numFmtId="0" fontId="1" fillId="2" borderId="5" xfId="0" applyFont="1" applyFill="1" applyBorder="1" applyAlignment="1">
      <alignment horizontal="center" wrapText="1"/>
    </xf>
    <xf numFmtId="0" fontId="1" fillId="0" borderId="5" xfId="0" applyFont="1" applyBorder="1" applyAlignment="1"/>
    <xf numFmtId="14" fontId="1" fillId="0" borderId="5" xfId="0" applyNumberFormat="1" applyFont="1" applyBorder="1" applyAlignment="1">
      <alignment horizontal="left"/>
    </xf>
    <xf numFmtId="0" fontId="17" fillId="2" borderId="5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10" xfId="0" applyFont="1" applyFill="1" applyBorder="1" applyAlignment="1">
      <alignment horizontal="center" wrapText="1"/>
    </xf>
    <xf numFmtId="14" fontId="7" fillId="4" borderId="9" xfId="0" applyNumberFormat="1" applyFont="1" applyFill="1" applyBorder="1" applyAlignment="1">
      <alignment horizontal="center"/>
    </xf>
    <xf numFmtId="14" fontId="7" fillId="4" borderId="9" xfId="0" applyNumberFormat="1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8" fillId="4" borderId="10" xfId="0" applyFont="1" applyFill="1" applyBorder="1" applyAlignment="1">
      <alignment wrapText="1"/>
    </xf>
    <xf numFmtId="0" fontId="18" fillId="4" borderId="10" xfId="0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wrapText="1"/>
    </xf>
    <xf numFmtId="0" fontId="15" fillId="2" borderId="3" xfId="0" applyFont="1" applyFill="1" applyBorder="1" applyAlignment="1" applyProtection="1">
      <alignment vertical="center" wrapText="1"/>
      <protection locked="0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4" fontId="14" fillId="2" borderId="20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/>
    </xf>
    <xf numFmtId="0" fontId="0" fillId="6" borderId="0" xfId="0" applyFill="1" applyBorder="1" applyAlignment="1">
      <alignment horizontal="center" vertical="top"/>
    </xf>
    <xf numFmtId="0" fontId="0" fillId="6" borderId="17" xfId="0" applyFill="1" applyBorder="1"/>
    <xf numFmtId="0" fontId="0" fillId="6" borderId="18" xfId="0" applyFill="1" applyBorder="1"/>
    <xf numFmtId="0" fontId="0" fillId="6" borderId="18" xfId="0" applyFill="1" applyBorder="1" applyAlignment="1">
      <alignment horizontal="center"/>
    </xf>
    <xf numFmtId="0" fontId="0" fillId="6" borderId="14" xfId="0" applyFill="1" applyBorder="1"/>
    <xf numFmtId="0" fontId="0" fillId="6" borderId="0" xfId="0" applyFill="1" applyBorder="1" applyAlignment="1">
      <alignment horizontal="center"/>
    </xf>
    <xf numFmtId="0" fontId="0" fillId="6" borderId="20" xfId="0" applyFill="1" applyBorder="1" applyAlignment="1">
      <alignment horizontal="left"/>
    </xf>
    <xf numFmtId="0" fontId="25" fillId="6" borderId="20" xfId="0" applyFont="1" applyFill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left" vertical="center"/>
    </xf>
    <xf numFmtId="0" fontId="3" fillId="6" borderId="19" xfId="0" applyFont="1" applyFill="1" applyBorder="1" applyAlignment="1">
      <alignment horizontal="left" vertical="center"/>
    </xf>
    <xf numFmtId="0" fontId="4" fillId="6" borderId="19" xfId="0" applyFont="1" applyFill="1" applyBorder="1" applyAlignment="1">
      <alignment horizontal="left" vertical="center"/>
    </xf>
    <xf numFmtId="0" fontId="1" fillId="6" borderId="19" xfId="0" applyFont="1" applyFill="1" applyBorder="1" applyAlignment="1">
      <alignment horizontal="left" vertical="center"/>
    </xf>
    <xf numFmtId="0" fontId="0" fillId="6" borderId="0" xfId="0" applyFill="1" applyBorder="1" applyAlignment="1">
      <alignment horizontal="left"/>
    </xf>
    <xf numFmtId="0" fontId="5" fillId="6" borderId="19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left"/>
    </xf>
    <xf numFmtId="0" fontId="10" fillId="6" borderId="20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left" vertical="center"/>
    </xf>
    <xf numFmtId="0" fontId="0" fillId="6" borderId="19" xfId="0" applyFill="1" applyBorder="1" applyAlignment="1">
      <alignment horizontal="left"/>
    </xf>
    <xf numFmtId="0" fontId="0" fillId="6" borderId="26" xfId="0" applyFill="1" applyBorder="1" applyAlignment="1">
      <alignment horizontal="left"/>
    </xf>
    <xf numFmtId="0" fontId="0" fillId="6" borderId="27" xfId="0" applyFill="1" applyBorder="1" applyAlignment="1">
      <alignment horizontal="left"/>
    </xf>
    <xf numFmtId="0" fontId="0" fillId="6" borderId="28" xfId="0" applyFill="1" applyBorder="1" applyAlignment="1">
      <alignment horizontal="left"/>
    </xf>
    <xf numFmtId="0" fontId="0" fillId="6" borderId="20" xfId="0" applyFill="1" applyBorder="1" applyAlignment="1">
      <alignment horizontal="center"/>
    </xf>
    <xf numFmtId="0" fontId="14" fillId="6" borderId="0" xfId="0" applyFont="1" applyFill="1" applyBorder="1" applyAlignment="1">
      <alignment horizontal="right"/>
    </xf>
    <xf numFmtId="0" fontId="1" fillId="6" borderId="19" xfId="0" applyFont="1" applyFill="1" applyBorder="1" applyAlignment="1">
      <alignment horizontal="justify" vertical="center"/>
    </xf>
    <xf numFmtId="0" fontId="0" fillId="6" borderId="0" xfId="0" applyFill="1" applyBorder="1"/>
    <xf numFmtId="1" fontId="1" fillId="2" borderId="5" xfId="0" applyNumberFormat="1" applyFont="1" applyFill="1" applyBorder="1" applyAlignment="1">
      <alignment horizontal="center" vertical="top"/>
    </xf>
    <xf numFmtId="1" fontId="0" fillId="0" borderId="5" xfId="0" applyNumberFormat="1" applyBorder="1"/>
    <xf numFmtId="43" fontId="0" fillId="0" borderId="0" xfId="0" applyNumberFormat="1"/>
    <xf numFmtId="0" fontId="0" fillId="7" borderId="0" xfId="0" applyFill="1"/>
    <xf numFmtId="0" fontId="0" fillId="6" borderId="19" xfId="0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9" fillId="6" borderId="19" xfId="0" applyFont="1" applyFill="1" applyBorder="1" applyAlignment="1">
      <alignment horizontal="right"/>
    </xf>
    <xf numFmtId="0" fontId="9" fillId="6" borderId="0" xfId="0" applyFont="1" applyFill="1" applyBorder="1" applyAlignment="1">
      <alignment horizontal="right"/>
    </xf>
    <xf numFmtId="49" fontId="10" fillId="2" borderId="5" xfId="0" applyNumberFormat="1" applyFont="1" applyFill="1" applyBorder="1" applyAlignment="1" applyProtection="1">
      <alignment vertical="top" wrapText="1"/>
      <protection locked="0"/>
    </xf>
    <xf numFmtId="49" fontId="10" fillId="2" borderId="12" xfId="0" applyNumberFormat="1" applyFont="1" applyFill="1" applyBorder="1" applyAlignment="1" applyProtection="1">
      <alignment vertical="top" wrapText="1"/>
      <protection locked="0"/>
    </xf>
    <xf numFmtId="0" fontId="1" fillId="6" borderId="11" xfId="0" applyFont="1" applyFill="1" applyBorder="1" applyAlignment="1">
      <alignment horizontal="left" vertical="center" wrapText="1"/>
    </xf>
    <xf numFmtId="0" fontId="1" fillId="6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0" fillId="2" borderId="12" xfId="0" applyFont="1" applyFill="1" applyBorder="1" applyAlignment="1" applyProtection="1">
      <alignment vertical="top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15" xfId="0" applyFont="1" applyFill="1" applyBorder="1" applyAlignment="1" applyProtection="1">
      <alignment horizontal="left"/>
      <protection locked="0"/>
    </xf>
    <xf numFmtId="0" fontId="13" fillId="2" borderId="4" xfId="2" applyFill="1" applyBorder="1" applyAlignment="1" applyProtection="1">
      <alignment horizontal="left"/>
      <protection locked="0"/>
    </xf>
    <xf numFmtId="0" fontId="10" fillId="2" borderId="6" xfId="0" applyFont="1" applyFill="1" applyBorder="1" applyAlignment="1" applyProtection="1">
      <alignment vertical="top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10" fillId="2" borderId="13" xfId="0" applyFont="1" applyFill="1" applyBorder="1" applyAlignment="1" applyProtection="1">
      <alignment vertical="top" wrapText="1"/>
      <protection locked="0"/>
    </xf>
    <xf numFmtId="0" fontId="5" fillId="6" borderId="19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27" fillId="7" borderId="27" xfId="0" applyFont="1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1" fillId="6" borderId="31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center" vertical="top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 applyProtection="1">
      <alignment horizontal="center" vertical="top"/>
      <protection locked="0"/>
    </xf>
    <xf numFmtId="49" fontId="10" fillId="2" borderId="6" xfId="0" applyNumberFormat="1" applyFont="1" applyFill="1" applyBorder="1" applyAlignment="1" applyProtection="1">
      <alignment vertical="top" wrapText="1"/>
      <protection locked="0"/>
    </xf>
    <xf numFmtId="49" fontId="10" fillId="2" borderId="7" xfId="0" applyNumberFormat="1" applyFont="1" applyFill="1" applyBorder="1" applyAlignment="1" applyProtection="1">
      <alignment vertical="top" wrapText="1"/>
      <protection locked="0"/>
    </xf>
    <xf numFmtId="49" fontId="10" fillId="2" borderId="13" xfId="0" applyNumberFormat="1" applyFont="1" applyFill="1" applyBorder="1" applyAlignment="1" applyProtection="1">
      <alignment vertical="top" wrapText="1"/>
      <protection locked="0"/>
    </xf>
  </cellXfs>
  <cellStyles count="4">
    <cellStyle name="Гиперссылка" xfId="2" builtinId="8"/>
    <cellStyle name="Обычный" xfId="0" builtinId="0"/>
    <cellStyle name="Финансовый" xfId="1" builtinId="3"/>
    <cellStyle name="Финансовый 2" xfId="3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114158</xdr:colOff>
      <xdr:row>1</xdr:row>
      <xdr:rowOff>54429</xdr:rowOff>
    </xdr:from>
    <xdr:to>
      <xdr:col>56</xdr:col>
      <xdr:colOff>280146</xdr:colOff>
      <xdr:row>15</xdr:row>
      <xdr:rowOff>56030</xdr:rowOff>
    </xdr:to>
    <xdr:sp macro="" textlink="">
      <xdr:nvSpPr>
        <xdr:cNvPr id="3" name="Скругленный прямоугольни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74837" y="54429"/>
          <a:ext cx="7432202" cy="3457815"/>
        </a:xfrm>
        <a:prstGeom prst="roundRect">
          <a:avLst>
            <a:gd name="adj" fmla="val 6596"/>
          </a:avLst>
        </a:prstGeom>
        <a:ln w="254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2000" b="1">
              <a:solidFill>
                <a:srgbClr val="FF0000"/>
              </a:solidFill>
            </a:rPr>
            <a:t>ВАЖНО: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>
              <a:solidFill>
                <a:srgbClr val="FF0000"/>
              </a:solidFill>
            </a:rPr>
            <a:t>1. От</a:t>
          </a:r>
          <a:r>
            <a:rPr lang="ru-RU" sz="2000" baseline="0">
              <a:solidFill>
                <a:srgbClr val="FF0000"/>
              </a:solidFill>
            </a:rPr>
            <a:t> полноты и правильноси заполнения полей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aseline="0">
              <a:solidFill>
                <a:srgbClr val="FF0000"/>
              </a:solidFill>
            </a:rPr>
            <a:t>    зависит скорость обработки заяки!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aseline="0">
              <a:solidFill>
                <a:srgbClr val="FF0000"/>
              </a:solidFill>
            </a:rPr>
            <a:t>2. Заявленные данные попадут в отчётные документы!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400" b="1" u="none" baseline="0">
              <a:solidFill>
                <a:srgbClr val="FF0000"/>
              </a:solidFill>
            </a:rPr>
            <a:t>     </a:t>
          </a:r>
          <a:r>
            <a:rPr lang="ru-RU" sz="2400" b="1" u="sng" baseline="0">
              <a:solidFill>
                <a:srgbClr val="FF0000"/>
              </a:solidFill>
            </a:rPr>
            <a:t>Убедитесь что заявка заполнена без ошибок!!!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3. Все поля на белом фоне - обязательны к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заполнению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4.  Заявку</a:t>
          </a:r>
          <a:r>
            <a:rPr lang="ru-RU" sz="2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сохранить и отправить по электронной    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почте - </a:t>
          </a:r>
          <a:r>
            <a:rPr lang="en-US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cok@gk-rmk.ru</a:t>
          </a:r>
          <a:r>
            <a:rPr lang="ru-RU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24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в формате </a:t>
          </a:r>
          <a:r>
            <a:rPr lang="en-US" sz="2400" b="1" i="0" u="sng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Excel</a:t>
          </a:r>
          <a:endParaRPr lang="ru-RU" sz="2400" b="1" i="0" u="sng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  (распечатывать,</a:t>
          </a:r>
          <a:r>
            <a:rPr lang="ru-RU" sz="18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подписывать, сканировать заявку не требуетя)</a:t>
          </a:r>
          <a:endParaRPr lang="ru-RU" sz="4400">
            <a:solidFill>
              <a:srgbClr val="FF0000"/>
            </a:solidFill>
            <a:effectLst/>
          </a:endParaRPr>
        </a:p>
        <a:p>
          <a:pPr algn="l"/>
          <a:endParaRPr lang="ru-RU" sz="1100"/>
        </a:p>
      </xdr:txBody>
    </xdr:sp>
    <xdr:clientData/>
  </xdr:twoCellAnchor>
  <xdr:twoCellAnchor>
    <xdr:from>
      <xdr:col>44</xdr:col>
      <xdr:colOff>155710</xdr:colOff>
      <xdr:row>17</xdr:row>
      <xdr:rowOff>661119</xdr:rowOff>
    </xdr:from>
    <xdr:to>
      <xdr:col>62</xdr:col>
      <xdr:colOff>537082</xdr:colOff>
      <xdr:row>38</xdr:row>
      <xdr:rowOff>448235</xdr:rowOff>
    </xdr:to>
    <xdr:sp macro="" textlink="">
      <xdr:nvSpPr>
        <xdr:cNvPr id="6" name="Скругленный прямоугольни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48563" y="5053825"/>
          <a:ext cx="11195048" cy="13816881"/>
        </a:xfrm>
        <a:prstGeom prst="roundRect">
          <a:avLst>
            <a:gd name="adj" fmla="val 1956"/>
          </a:avLst>
        </a:prstGeom>
        <a:ln w="254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ru-RU" sz="1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Указать только номер</a:t>
          </a:r>
          <a:r>
            <a:rPr lang="ru-RU" sz="18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(цифру) соответствующей квалификации из перечня:</a:t>
          </a:r>
          <a:endParaRPr lang="ru-RU" sz="4000" b="1">
            <a:solidFill>
              <a:srgbClr val="FF0000"/>
            </a:solidFill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Электромеханик по лифтам (3 уровень квалификации)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Старший электромеханик по лифтам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Техник-электромеханик по лифтам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Электромеханик поэтажных эскалаторов и пассажирских конвейеров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Монтажник электрических подъемников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 </a:t>
          </a:r>
          <a:r>
            <a:rPr lang="ru-RU" sz="16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Техник-монтажник лифтов и платформ подъемных для инвалидов (4 уровень квалификации)</a:t>
          </a:r>
          <a:endParaRPr lang="ru-RU" sz="3600">
            <a:solidFill>
              <a:sysClr val="windowText" lastClr="000000"/>
            </a:solidFill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Электромонтер диспетчерского оборудования и телеавтоматики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Техник-электромонтер диспетчерского оборудован и телеавтоматики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ru-RU" sz="3600">
            <a:effectLst/>
          </a:endParaRP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Техник-монтажник диспетчерского оборудования и телеавтоматики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Техник-наладчик диспетчерского оборудования и телеавтоматики (5 уровень квалификации)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Лифтер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Оператор платформ подъемных для инвалидов 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Оператор поэтажного эскалатора (пассажирского конвейера)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14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Оператор по диспетчерскому обслуживанию лифтов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Диспетчер по контролю работы лифтов и инженерного оборудования зданий и сооружений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 по организации эксплуатации лифтов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 по организации технического обслуживания и ремонта лифтов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 по организации монтажа лифтов, платформ подъемных для инвалидов, эскалаторов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Технический директор специализированной организации по монтажу систем вертикального транспорта (лифтов, платформ подъемных для инвалидов, эскалаторов)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Специалист, ответственный за организацию эксплуатации платформ подъемных для инвалидов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Специалист, ответственный за организацию технического обслуживания и ремонта платформ подъемных для инвалидов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22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Специалист, ответственный за организацию эксплуатации эскалаторов и пассажирских конвейеров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Специалист, ответственный за организацию технического обслуживания и ремонта эскалаторов и пассажирских конвейеров (6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Помощник электромеханика по ремонту и обслуживанию подъемных платформ для инвалидов (3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Электромеханик по ремонту и обслуживанию подъемных платформ для инвалидов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Техник-электромеханик по ремонту и обслуживанию подъемных платформ для инвалидов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27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Помощник электромеханика поэтажного эскалатора (пассажирского конвейера) (4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Техник-наладчик электронного оборудования лифтов, подъемных платформ для инвалидов, эскалаторов, пассажирских конвейеров (движущихся пешеходных дорожек) (5 уровень квалификации)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6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Инженер-наладчик электронного оборудования лифтов, подъемных платформ для инвалидов, эскалаторов, пассажирских конвейеров (движущихся пешеходных дорожек) (6 уровень квалификации)</a:t>
          </a:r>
        </a:p>
        <a:p>
          <a:r>
            <a:rPr lang="ru-RU" sz="16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ru-RU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Техник-монтажник поэтажных эскалаторов (пассажирских конвейеров) (4 уровень квалификации)  </a:t>
          </a:r>
          <a:endParaRPr lang="ru-RU" sz="3600">
            <a:effectLst/>
          </a:endParaRPr>
        </a:p>
      </xdr:txBody>
    </xdr:sp>
    <xdr:clientData/>
  </xdr:twoCellAnchor>
  <xdr:twoCellAnchor>
    <xdr:from>
      <xdr:col>5</xdr:col>
      <xdr:colOff>493058</xdr:colOff>
      <xdr:row>17</xdr:row>
      <xdr:rowOff>582706</xdr:rowOff>
    </xdr:from>
    <xdr:to>
      <xdr:col>44</xdr:col>
      <xdr:colOff>209894</xdr:colOff>
      <xdr:row>18</xdr:row>
      <xdr:rowOff>67235</xdr:rowOff>
    </xdr:to>
    <xdr:cxnSp macro="">
      <xdr:nvCxnSpPr>
        <xdr:cNvPr id="9" name="Прямая со стрелко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 flipV="1">
          <a:off x="8628529" y="5031441"/>
          <a:ext cx="3549247" cy="156882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147776</xdr:colOff>
      <xdr:row>15</xdr:row>
      <xdr:rowOff>122465</xdr:rowOff>
    </xdr:from>
    <xdr:to>
      <xdr:col>56</xdr:col>
      <xdr:colOff>313765</xdr:colOff>
      <xdr:row>17</xdr:row>
      <xdr:rowOff>598714</xdr:rowOff>
    </xdr:to>
    <xdr:sp macro="" textlink="">
      <xdr:nvSpPr>
        <xdr:cNvPr id="7" name="Скругленный прямоугольни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108455" y="3578679"/>
          <a:ext cx="7432203" cy="1496785"/>
        </a:xfrm>
        <a:prstGeom prst="roundRect">
          <a:avLst>
            <a:gd name="adj" fmla="val 11236"/>
          </a:avLst>
        </a:prstGeom>
        <a:ln w="254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Образование: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8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выбрать</a:t>
          </a:r>
          <a:r>
            <a:rPr lang="ru-RU" sz="18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из выпадающего списка.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(установить курсор в свободную ячейку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в столбце образование,  и нажать на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1400" b="1" i="0" u="none" strike="noStrike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появившуюся стрелочку)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400" b="1" i="0" u="none" strike="noStrike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1100"/>
            <a:t>(</a:t>
          </a:r>
        </a:p>
      </xdr:txBody>
    </xdr:sp>
    <xdr:clientData/>
  </xdr:twoCellAnchor>
  <xdr:twoCellAnchor>
    <xdr:from>
      <xdr:col>3</xdr:col>
      <xdr:colOff>1825451</xdr:colOff>
      <xdr:row>17</xdr:row>
      <xdr:rowOff>68036</xdr:rowOff>
    </xdr:from>
    <xdr:to>
      <xdr:col>44</xdr:col>
      <xdr:colOff>163285</xdr:colOff>
      <xdr:row>17</xdr:row>
      <xdr:rowOff>72223</xdr:rowOff>
    </xdr:to>
    <xdr:cxnSp macro="">
      <xdr:nvCxnSpPr>
        <xdr:cNvPr id="8" name="Прямая со стрелко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737630" y="4544786"/>
          <a:ext cx="5386334" cy="4187"/>
        </a:xfrm>
        <a:prstGeom prst="straightConnector1">
          <a:avLst/>
        </a:prstGeom>
        <a:ln w="25400">
          <a:solidFill>
            <a:srgbClr val="FF0000"/>
          </a:solidFill>
          <a:tailEnd type="triangle" w="lg" len="lg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50</xdr:col>
      <xdr:colOff>190499</xdr:colOff>
      <xdr:row>15</xdr:row>
      <xdr:rowOff>238649</xdr:rowOff>
    </xdr:from>
    <xdr:to>
      <xdr:col>53</xdr:col>
      <xdr:colOff>461596</xdr:colOff>
      <xdr:row>17</xdr:row>
      <xdr:rowOff>479924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85" t="7353" r="24803" b="7694"/>
        <a:stretch/>
      </xdr:blipFill>
      <xdr:spPr>
        <a:xfrm>
          <a:off x="15716249" y="3652995"/>
          <a:ext cx="2095501" cy="1274371"/>
        </a:xfrm>
        <a:prstGeom prst="rect">
          <a:avLst/>
        </a:prstGeom>
      </xdr:spPr>
    </xdr:pic>
    <xdr:clientData/>
  </xdr:twoCellAnchor>
  <xdr:twoCellAnchor>
    <xdr:from>
      <xdr:col>52</xdr:col>
      <xdr:colOff>397747</xdr:colOff>
      <xdr:row>17</xdr:row>
      <xdr:rowOff>120371</xdr:rowOff>
    </xdr:from>
    <xdr:to>
      <xdr:col>53</xdr:col>
      <xdr:colOff>465783</xdr:colOff>
      <xdr:row>17</xdr:row>
      <xdr:rowOff>487764</xdr:rowOff>
    </xdr:to>
    <xdr:sp macro="" textlink="">
      <xdr:nvSpPr>
        <xdr:cNvPr id="20" name="Овал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7139766" y="4567813"/>
          <a:ext cx="676171" cy="367393"/>
        </a:xfrm>
        <a:prstGeom prst="ellipse">
          <a:avLst/>
        </a:prstGeom>
        <a:noFill/>
        <a:ln w="38100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48</xdr:col>
      <xdr:colOff>0</xdr:colOff>
      <xdr:row>17</xdr:row>
      <xdr:rowOff>280147</xdr:rowOff>
    </xdr:from>
    <xdr:to>
      <xdr:col>53</xdr:col>
      <xdr:colOff>14654</xdr:colOff>
      <xdr:row>17</xdr:row>
      <xdr:rowOff>366346</xdr:rowOff>
    </xdr:to>
    <xdr:cxnSp macro="">
      <xdr:nvCxnSpPr>
        <xdr:cNvPr id="24" name="Прямая со стрелко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14309912" y="4728882"/>
          <a:ext cx="3040242" cy="86199"/>
        </a:xfrm>
        <a:prstGeom prst="straightConnector1">
          <a:avLst/>
        </a:prstGeom>
        <a:ln w="38100"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74"/>
  <sheetViews>
    <sheetView tabSelected="1" zoomScale="85" zoomScaleNormal="85" zoomScaleSheetLayoutView="85" workbookViewId="0">
      <selection activeCell="F18" sqref="F18"/>
    </sheetView>
  </sheetViews>
  <sheetFormatPr defaultRowHeight="15" x14ac:dyDescent="0.25"/>
  <cols>
    <col min="1" max="1" width="4.85546875" customWidth="1"/>
    <col min="2" max="2" width="33.5703125" customWidth="1"/>
    <col min="3" max="3" width="35.140625" customWidth="1"/>
    <col min="4" max="4" width="30" customWidth="1"/>
    <col min="5" max="5" width="18.28515625" customWidth="1"/>
    <col min="6" max="6" width="10" style="4" customWidth="1"/>
    <col min="7" max="7" width="47.42578125" customWidth="1"/>
    <col min="8" max="8" width="16.7109375" hidden="1" customWidth="1"/>
    <col min="9" max="9" width="23.140625" style="9" hidden="1" customWidth="1"/>
    <col min="10" max="10" width="5.5703125" style="9" hidden="1" customWidth="1"/>
    <col min="11" max="11" width="12" style="9" hidden="1" customWidth="1"/>
    <col min="12" max="12" width="18.140625" hidden="1" customWidth="1"/>
    <col min="13" max="13" width="16.42578125" hidden="1" customWidth="1"/>
    <col min="14" max="14" width="19.7109375" hidden="1" customWidth="1"/>
    <col min="15" max="15" width="10.42578125" style="9" hidden="1" customWidth="1"/>
    <col min="16" max="16" width="10.42578125" hidden="1" customWidth="1"/>
    <col min="17" max="44" width="0" hidden="1" customWidth="1"/>
    <col min="45" max="45" width="7.85546875" customWidth="1"/>
  </cols>
  <sheetData>
    <row r="1" spans="1:60" ht="30" customHeight="1" thickBot="1" x14ac:dyDescent="0.45">
      <c r="A1" s="125" t="s">
        <v>85</v>
      </c>
      <c r="B1" s="126"/>
      <c r="C1" s="126"/>
      <c r="D1" s="126"/>
      <c r="E1" s="126"/>
      <c r="F1" s="126"/>
      <c r="G1" s="126"/>
    </row>
    <row r="2" spans="1:60" ht="15.75" thickTop="1" x14ac:dyDescent="0.25">
      <c r="A2" s="65"/>
      <c r="B2" s="66"/>
      <c r="C2" s="66"/>
      <c r="D2" s="66"/>
      <c r="E2" s="66"/>
      <c r="F2" s="67"/>
      <c r="G2" s="68"/>
      <c r="BH2" s="62"/>
    </row>
    <row r="3" spans="1:60" s="1" customFormat="1" ht="15" customHeight="1" x14ac:dyDescent="0.25">
      <c r="A3" s="74"/>
      <c r="B3" s="133"/>
      <c r="C3" s="134"/>
      <c r="D3" s="64"/>
      <c r="E3" s="64"/>
      <c r="F3" s="69"/>
      <c r="G3" s="70"/>
      <c r="I3" s="2"/>
      <c r="J3" s="2"/>
      <c r="K3" s="2"/>
      <c r="O3" s="2"/>
      <c r="BH3" s="63" t="s">
        <v>89</v>
      </c>
    </row>
    <row r="4" spans="1:60" s="1" customFormat="1" ht="20.25" customHeight="1" x14ac:dyDescent="0.25">
      <c r="A4" s="75"/>
      <c r="B4" s="134"/>
      <c r="C4" s="134"/>
      <c r="D4" s="64"/>
      <c r="E4" s="64"/>
      <c r="F4" s="69"/>
      <c r="G4" s="71" t="s">
        <v>32</v>
      </c>
      <c r="I4" s="2"/>
      <c r="J4" s="2"/>
      <c r="K4" s="2"/>
      <c r="O4" s="2"/>
      <c r="BH4" s="63" t="s">
        <v>90</v>
      </c>
    </row>
    <row r="5" spans="1:60" s="1" customFormat="1" ht="20.25" customHeight="1" x14ac:dyDescent="0.25">
      <c r="A5" s="76"/>
      <c r="B5" s="134"/>
      <c r="C5" s="134"/>
      <c r="D5" s="64"/>
      <c r="E5" s="64"/>
      <c r="F5" s="69"/>
      <c r="G5" s="71" t="s">
        <v>37</v>
      </c>
      <c r="I5" s="2"/>
      <c r="J5" s="2"/>
      <c r="K5" s="2"/>
      <c r="O5" s="2"/>
      <c r="BH5" s="63" t="s">
        <v>86</v>
      </c>
    </row>
    <row r="6" spans="1:60" s="1" customFormat="1" ht="20.25" customHeight="1" x14ac:dyDescent="0.25">
      <c r="A6" s="76"/>
      <c r="B6" s="134"/>
      <c r="C6" s="134"/>
      <c r="D6" s="64"/>
      <c r="E6" s="64"/>
      <c r="F6" s="69"/>
      <c r="G6" s="71" t="s">
        <v>36</v>
      </c>
      <c r="I6" s="2"/>
      <c r="J6" s="2"/>
      <c r="K6" s="2"/>
      <c r="O6" s="2"/>
      <c r="BH6" s="63" t="s">
        <v>87</v>
      </c>
    </row>
    <row r="7" spans="1:60" s="1" customFormat="1" ht="20.25" customHeight="1" x14ac:dyDescent="0.25">
      <c r="A7" s="76"/>
      <c r="B7" s="134"/>
      <c r="C7" s="134"/>
      <c r="D7" s="64"/>
      <c r="E7" s="64"/>
      <c r="F7" s="69"/>
      <c r="G7" s="71" t="s">
        <v>33</v>
      </c>
      <c r="I7" s="2"/>
      <c r="J7" s="2"/>
      <c r="K7" s="2"/>
      <c r="O7" s="2"/>
      <c r="BH7" s="63" t="s">
        <v>88</v>
      </c>
    </row>
    <row r="8" spans="1:60" s="1" customFormat="1" ht="20.25" customHeight="1" x14ac:dyDescent="0.25">
      <c r="A8" s="76"/>
      <c r="B8" s="134"/>
      <c r="C8" s="134"/>
      <c r="D8" s="64"/>
      <c r="E8" s="64"/>
      <c r="F8" s="69"/>
      <c r="G8" s="72"/>
      <c r="I8" s="2"/>
      <c r="J8" s="2"/>
      <c r="K8" s="2"/>
      <c r="O8" s="2"/>
      <c r="BH8" s="63"/>
    </row>
    <row r="9" spans="1:60" s="1" customFormat="1" ht="20.25" customHeight="1" x14ac:dyDescent="0.25">
      <c r="A9" s="76"/>
      <c r="B9" s="134"/>
      <c r="C9" s="134"/>
      <c r="D9" s="64"/>
      <c r="E9" s="64"/>
      <c r="F9" s="69"/>
      <c r="G9" s="73"/>
      <c r="I9" s="2"/>
      <c r="J9" s="2"/>
      <c r="K9" s="2"/>
      <c r="O9" s="2"/>
    </row>
    <row r="10" spans="1:60" s="1" customFormat="1" ht="23.25" x14ac:dyDescent="0.25">
      <c r="A10" s="76"/>
      <c r="B10" s="129" t="s">
        <v>35</v>
      </c>
      <c r="C10" s="129"/>
      <c r="D10" s="64"/>
      <c r="E10" s="64"/>
      <c r="F10" s="69"/>
      <c r="G10" s="70"/>
      <c r="I10" s="2"/>
      <c r="J10" s="2"/>
      <c r="K10" s="2"/>
      <c r="O10" s="2"/>
    </row>
    <row r="11" spans="1:60" s="1" customFormat="1" ht="20.25" x14ac:dyDescent="0.25">
      <c r="A11" s="76"/>
      <c r="B11" s="64"/>
      <c r="C11" s="64"/>
      <c r="D11" s="64"/>
      <c r="E11" s="64"/>
      <c r="F11" s="69"/>
      <c r="G11" s="70"/>
      <c r="I11" s="2"/>
      <c r="J11" s="2"/>
      <c r="K11" s="2"/>
      <c r="O11" s="2"/>
    </row>
    <row r="12" spans="1:60" s="1" customFormat="1" ht="20.25" x14ac:dyDescent="0.25">
      <c r="A12" s="76"/>
      <c r="B12" s="64"/>
      <c r="C12" s="64"/>
      <c r="D12" s="64"/>
      <c r="E12" s="64"/>
      <c r="F12" s="69"/>
      <c r="G12" s="70"/>
      <c r="I12" s="2"/>
      <c r="J12" s="2"/>
      <c r="K12" s="2"/>
      <c r="O12" s="2"/>
    </row>
    <row r="13" spans="1:60" s="1" customFormat="1" ht="18.75" x14ac:dyDescent="0.25">
      <c r="A13" s="117" t="s">
        <v>0</v>
      </c>
      <c r="B13" s="118"/>
      <c r="C13" s="118"/>
      <c r="D13" s="118"/>
      <c r="E13" s="118"/>
      <c r="F13" s="118"/>
      <c r="G13" s="119"/>
      <c r="I13" s="2"/>
      <c r="J13" s="2"/>
      <c r="K13" s="2"/>
      <c r="O13" s="2"/>
    </row>
    <row r="14" spans="1:60" s="1" customFormat="1" ht="18.75" x14ac:dyDescent="0.25">
      <c r="A14" s="120" t="s">
        <v>1</v>
      </c>
      <c r="B14" s="121"/>
      <c r="C14" s="121"/>
      <c r="D14" s="121"/>
      <c r="E14" s="121"/>
      <c r="F14" s="121"/>
      <c r="G14" s="122"/>
      <c r="H14" s="5"/>
      <c r="I14" s="2"/>
      <c r="J14" s="2"/>
      <c r="K14" s="2"/>
      <c r="O14" s="2"/>
    </row>
    <row r="15" spans="1:60" s="1" customFormat="1" ht="15.75" x14ac:dyDescent="0.25">
      <c r="A15" s="77"/>
      <c r="B15" s="78"/>
      <c r="C15" s="78"/>
      <c r="D15" s="78"/>
      <c r="E15" s="78"/>
      <c r="F15" s="69"/>
      <c r="G15" s="70"/>
      <c r="I15" s="2"/>
      <c r="J15" s="2"/>
      <c r="K15" s="2"/>
      <c r="O15" s="2"/>
    </row>
    <row r="16" spans="1:60" s="1" customFormat="1" ht="19.5" thickBot="1" x14ac:dyDescent="0.3">
      <c r="A16" s="79" t="s">
        <v>2</v>
      </c>
      <c r="B16" s="78"/>
      <c r="C16" s="78"/>
      <c r="D16" s="78"/>
      <c r="E16" s="78"/>
      <c r="F16" s="69"/>
      <c r="G16" s="70"/>
      <c r="I16" s="2"/>
      <c r="J16" s="2"/>
      <c r="K16" s="2"/>
      <c r="O16" s="2"/>
    </row>
    <row r="17" spans="1:16" s="60" customFormat="1" ht="61.5" thickBot="1" x14ac:dyDescent="0.3">
      <c r="A17" s="80" t="s">
        <v>3</v>
      </c>
      <c r="B17" s="81" t="s">
        <v>16</v>
      </c>
      <c r="C17" s="81" t="s">
        <v>15</v>
      </c>
      <c r="D17" s="81" t="s">
        <v>81</v>
      </c>
      <c r="E17" s="81" t="s">
        <v>82</v>
      </c>
      <c r="F17" s="82" t="s">
        <v>17</v>
      </c>
      <c r="G17" s="83" t="s">
        <v>4</v>
      </c>
      <c r="I17" s="61"/>
      <c r="J17" s="61"/>
      <c r="K17" s="61"/>
      <c r="O17" s="61"/>
    </row>
    <row r="18" spans="1:16" ht="53.25" customHeight="1" thickBot="1" x14ac:dyDescent="0.3">
      <c r="A18" s="84">
        <v>1</v>
      </c>
      <c r="B18" s="28"/>
      <c r="C18" s="28"/>
      <c r="D18" s="28"/>
      <c r="E18" s="28"/>
      <c r="F18" s="7"/>
      <c r="G18" s="85" t="str">
        <f>IF(F18&gt;0,VLOOKUP(Лист1!F18:F27,Лист2!A1:B31,2)," ")</f>
        <v xml:space="preserve"> </v>
      </c>
      <c r="H18" t="e">
        <f>VLOOKUP(F$18:F$35,Лист2!A$1:C$26,3)</f>
        <v>#N/A</v>
      </c>
      <c r="I18" s="9">
        <f t="shared" ref="I18:I36" si="0">C$38</f>
        <v>0</v>
      </c>
      <c r="O18" s="9" t="str">
        <f>C$54&amp;C$56&amp;C$58</f>
        <v/>
      </c>
      <c r="P18" s="11">
        <f>G$65</f>
        <v>0</v>
      </c>
    </row>
    <row r="19" spans="1:16" ht="53.25" customHeight="1" thickBot="1" x14ac:dyDescent="0.3">
      <c r="A19" s="84">
        <v>2</v>
      </c>
      <c r="B19" s="57"/>
      <c r="C19" s="58"/>
      <c r="D19" s="28"/>
      <c r="E19" s="28"/>
      <c r="F19" s="7"/>
      <c r="G19" s="85" t="str">
        <f>IF(F19&gt;0,VLOOKUP(Лист1!F19:F28,Лист2!A1:B31,2)," ")</f>
        <v xml:space="preserve"> </v>
      </c>
      <c r="H19" t="e">
        <f>VLOOKUP(F$18:F$35,Лист2!A$1:C$26,3)</f>
        <v>#N/A</v>
      </c>
      <c r="I19" s="9">
        <f t="shared" si="0"/>
        <v>0</v>
      </c>
      <c r="O19" s="9" t="str">
        <f>C$54&amp;C$56&amp;C$58</f>
        <v/>
      </c>
      <c r="P19" s="11">
        <f t="shared" ref="P19:P36" si="1">G$65</f>
        <v>0</v>
      </c>
    </row>
    <row r="20" spans="1:16" ht="53.25" customHeight="1" thickBot="1" x14ac:dyDescent="0.3">
      <c r="A20" s="84">
        <v>3</v>
      </c>
      <c r="B20" s="56"/>
      <c r="C20" s="28"/>
      <c r="D20" s="28"/>
      <c r="E20" s="28"/>
      <c r="F20" s="7"/>
      <c r="G20" s="85" t="str">
        <f>IF(F20&gt;0,VLOOKUP(Лист1!F20:F29,Лист2!A1:B31,2)," ")</f>
        <v xml:space="preserve"> </v>
      </c>
      <c r="H20" t="e">
        <f>VLOOKUP(F$18:F$35,Лист2!A$1:C$26,3)</f>
        <v>#N/A</v>
      </c>
      <c r="I20" s="9">
        <f t="shared" si="0"/>
        <v>0</v>
      </c>
      <c r="O20" s="9" t="str">
        <f t="shared" ref="O20:O36" si="2">C$54&amp;C$56&amp;C$58</f>
        <v/>
      </c>
      <c r="P20" s="11">
        <f t="shared" si="1"/>
        <v>0</v>
      </c>
    </row>
    <row r="21" spans="1:16" ht="53.25" customHeight="1" thickBot="1" x14ac:dyDescent="0.3">
      <c r="A21" s="84">
        <v>4</v>
      </c>
      <c r="B21" s="52"/>
      <c r="C21" s="52"/>
      <c r="D21" s="28"/>
      <c r="E21" s="52"/>
      <c r="F21" s="7"/>
      <c r="G21" s="85" t="str">
        <f>IF(F21&gt;0,VLOOKUP(Лист1!F21:F30,Лист2!A1:B31,2)," ")</f>
        <v xml:space="preserve"> </v>
      </c>
      <c r="H21" t="e">
        <f>VLOOKUP(F$18:F$35,Лист2!A$1:C$26,3)</f>
        <v>#N/A</v>
      </c>
      <c r="I21" s="9">
        <f t="shared" si="0"/>
        <v>0</v>
      </c>
      <c r="O21" s="9" t="str">
        <f t="shared" si="2"/>
        <v/>
      </c>
      <c r="P21" s="11">
        <f t="shared" si="1"/>
        <v>0</v>
      </c>
    </row>
    <row r="22" spans="1:16" ht="53.25" customHeight="1" thickBot="1" x14ac:dyDescent="0.3">
      <c r="A22" s="84">
        <v>5</v>
      </c>
      <c r="B22" s="52"/>
      <c r="C22" s="52"/>
      <c r="D22" s="28"/>
      <c r="E22" s="52"/>
      <c r="F22" s="7"/>
      <c r="G22" s="85" t="str">
        <f>IF(F22&gt;0,VLOOKUP(Лист1!F22:F31,Лист2!A1:B30,2)," ")</f>
        <v xml:space="preserve"> </v>
      </c>
      <c r="H22" t="e">
        <f>VLOOKUP(F$18:F$35,Лист2!A$1:C$26,3)</f>
        <v>#N/A</v>
      </c>
      <c r="I22" s="9">
        <f t="shared" si="0"/>
        <v>0</v>
      </c>
      <c r="O22" s="9" t="str">
        <f t="shared" si="2"/>
        <v/>
      </c>
      <c r="P22" s="11">
        <f t="shared" si="1"/>
        <v>0</v>
      </c>
    </row>
    <row r="23" spans="1:16" ht="53.25" customHeight="1" thickBot="1" x14ac:dyDescent="0.3">
      <c r="A23" s="84">
        <v>6</v>
      </c>
      <c r="B23" s="52"/>
      <c r="C23" s="52"/>
      <c r="D23" s="28"/>
      <c r="E23" s="52"/>
      <c r="F23" s="7"/>
      <c r="G23" s="85" t="str">
        <f>IF(F23&gt;0,VLOOKUP(Лист1!F23:F32,Лист2!A1:B31,2)," ")</f>
        <v xml:space="preserve"> </v>
      </c>
      <c r="H23" t="e">
        <f>VLOOKUP(F$18:F$35,Лист2!A$1:C$26,3)</f>
        <v>#N/A</v>
      </c>
      <c r="I23" s="9">
        <f t="shared" si="0"/>
        <v>0</v>
      </c>
      <c r="O23" s="9" t="str">
        <f t="shared" si="2"/>
        <v/>
      </c>
      <c r="P23" s="11">
        <f t="shared" si="1"/>
        <v>0</v>
      </c>
    </row>
    <row r="24" spans="1:16" ht="53.25" customHeight="1" thickBot="1" x14ac:dyDescent="0.3">
      <c r="A24" s="84">
        <v>7</v>
      </c>
      <c r="B24" s="52"/>
      <c r="C24" s="52"/>
      <c r="D24" s="28"/>
      <c r="E24" s="52"/>
      <c r="F24" s="7"/>
      <c r="G24" s="85" t="str">
        <f>IF(F24&gt;0,VLOOKUP(Лист1!F24:F33,Лист2!A1:B32,2)," ")</f>
        <v xml:space="preserve"> </v>
      </c>
      <c r="H24" t="e">
        <f>VLOOKUP(F$18:F$35,Лист2!A$1:C$26,3)</f>
        <v>#N/A</v>
      </c>
      <c r="I24" s="9">
        <f t="shared" si="0"/>
        <v>0</v>
      </c>
      <c r="O24" s="9" t="str">
        <f t="shared" si="2"/>
        <v/>
      </c>
      <c r="P24" s="11">
        <f t="shared" si="1"/>
        <v>0</v>
      </c>
    </row>
    <row r="25" spans="1:16" ht="53.25" customHeight="1" thickBot="1" x14ac:dyDescent="0.3">
      <c r="A25" s="84">
        <v>8</v>
      </c>
      <c r="B25" s="52"/>
      <c r="C25" s="52"/>
      <c r="D25" s="28"/>
      <c r="E25" s="52"/>
      <c r="F25" s="7"/>
      <c r="G25" s="85" t="str">
        <f>IF(F25&gt;0,VLOOKUP(Лист1!F25:F34,Лист2!A1:B33,2)," ")</f>
        <v xml:space="preserve"> </v>
      </c>
      <c r="H25" t="e">
        <f>VLOOKUP(F$18:F$35,Лист2!A$1:C$26,3)</f>
        <v>#N/A</v>
      </c>
      <c r="I25" s="9">
        <f t="shared" si="0"/>
        <v>0</v>
      </c>
      <c r="O25" s="9" t="str">
        <f t="shared" si="2"/>
        <v/>
      </c>
      <c r="P25" s="11">
        <f t="shared" si="1"/>
        <v>0</v>
      </c>
    </row>
    <row r="26" spans="1:16" ht="53.25" customHeight="1" thickBot="1" x14ac:dyDescent="0.3">
      <c r="A26" s="84">
        <v>9</v>
      </c>
      <c r="B26" s="52"/>
      <c r="C26" s="52"/>
      <c r="D26" s="28"/>
      <c r="E26" s="52"/>
      <c r="F26" s="7"/>
      <c r="G26" s="85" t="str">
        <f>IF(F26&gt;0,VLOOKUP(Лист1!F26:F35,Лист2!A1:B34,2)," ")</f>
        <v xml:space="preserve"> </v>
      </c>
      <c r="H26" t="e">
        <f>VLOOKUP(F$18:F$35,Лист2!A$1:C$26,3)</f>
        <v>#N/A</v>
      </c>
      <c r="I26" s="9">
        <f t="shared" si="0"/>
        <v>0</v>
      </c>
      <c r="O26" s="9" t="str">
        <f t="shared" si="2"/>
        <v/>
      </c>
      <c r="P26" s="11">
        <f t="shared" si="1"/>
        <v>0</v>
      </c>
    </row>
    <row r="27" spans="1:16" ht="53.25" customHeight="1" thickBot="1" x14ac:dyDescent="0.3">
      <c r="A27" s="84">
        <v>10</v>
      </c>
      <c r="B27" s="52"/>
      <c r="C27" s="52"/>
      <c r="D27" s="28"/>
      <c r="E27" s="52"/>
      <c r="F27" s="7"/>
      <c r="G27" s="85" t="str">
        <f>IF(F27&gt;0,VLOOKUP(Лист1!F27:F36,Лист2!A1:B35,2)," ")</f>
        <v xml:space="preserve"> </v>
      </c>
      <c r="H27" t="e">
        <f>VLOOKUP(F$18:F$35,Лист2!A$1:C$26,3)</f>
        <v>#N/A</v>
      </c>
      <c r="I27" s="9">
        <f t="shared" si="0"/>
        <v>0</v>
      </c>
      <c r="O27" s="9" t="str">
        <f t="shared" si="2"/>
        <v/>
      </c>
      <c r="P27" s="11">
        <f t="shared" si="1"/>
        <v>0</v>
      </c>
    </row>
    <row r="28" spans="1:16" ht="53.25" customHeight="1" thickBot="1" x14ac:dyDescent="0.3">
      <c r="A28" s="84">
        <v>11</v>
      </c>
      <c r="B28" s="52"/>
      <c r="C28" s="52"/>
      <c r="D28" s="28"/>
      <c r="E28" s="52"/>
      <c r="F28" s="7"/>
      <c r="G28" s="85" t="str">
        <f>IF(F28&gt;0,VLOOKUP(Лист1!F28:F37,Лист2!A1:B36,2)," ")</f>
        <v xml:space="preserve"> </v>
      </c>
      <c r="H28" t="e">
        <f>VLOOKUP(F$18:F$35,Лист2!A$1:C$26,3)</f>
        <v>#N/A</v>
      </c>
      <c r="I28" s="9">
        <f t="shared" si="0"/>
        <v>0</v>
      </c>
      <c r="O28" s="9" t="str">
        <f t="shared" si="2"/>
        <v/>
      </c>
      <c r="P28" s="11">
        <f t="shared" si="1"/>
        <v>0</v>
      </c>
    </row>
    <row r="29" spans="1:16" ht="53.25" customHeight="1" thickBot="1" x14ac:dyDescent="0.3">
      <c r="A29" s="84">
        <v>12</v>
      </c>
      <c r="B29" s="52"/>
      <c r="C29" s="52"/>
      <c r="D29" s="28"/>
      <c r="E29" s="52"/>
      <c r="F29" s="7"/>
      <c r="G29" s="85" t="str">
        <f>IF(F29&gt;0,VLOOKUP(Лист1!F29:F38,Лист2!A1:B37,2)," ")</f>
        <v xml:space="preserve"> </v>
      </c>
      <c r="H29" t="e">
        <f>VLOOKUP(F$18:F$35,Лист2!A$1:C$26,3)</f>
        <v>#N/A</v>
      </c>
      <c r="I29" s="9">
        <f t="shared" si="0"/>
        <v>0</v>
      </c>
      <c r="O29" s="9" t="str">
        <f t="shared" si="2"/>
        <v/>
      </c>
      <c r="P29" s="11">
        <f t="shared" si="1"/>
        <v>0</v>
      </c>
    </row>
    <row r="30" spans="1:16" ht="53.25" customHeight="1" thickBot="1" x14ac:dyDescent="0.3">
      <c r="A30" s="84">
        <v>13</v>
      </c>
      <c r="B30" s="52"/>
      <c r="C30" s="52"/>
      <c r="D30" s="28"/>
      <c r="E30" s="52"/>
      <c r="F30" s="7"/>
      <c r="G30" s="85" t="str">
        <f>IF(F30&gt;0,VLOOKUP(Лист1!F30:F40,Лист2!A1:B38,2)," ")</f>
        <v xml:space="preserve"> </v>
      </c>
      <c r="H30" t="e">
        <f>VLOOKUP(F$18:F$35,Лист2!A$1:C$26,3)</f>
        <v>#N/A</v>
      </c>
      <c r="I30" s="9">
        <f t="shared" si="0"/>
        <v>0</v>
      </c>
      <c r="O30" s="9" t="str">
        <f t="shared" si="2"/>
        <v/>
      </c>
      <c r="P30" s="11">
        <f t="shared" si="1"/>
        <v>0</v>
      </c>
    </row>
    <row r="31" spans="1:16" ht="53.25" customHeight="1" thickBot="1" x14ac:dyDescent="0.3">
      <c r="A31" s="84">
        <v>14</v>
      </c>
      <c r="B31" s="52"/>
      <c r="C31" s="52"/>
      <c r="D31" s="28"/>
      <c r="E31" s="52"/>
      <c r="F31" s="7"/>
      <c r="G31" s="85" t="str">
        <f>IF(F31&gt;0,VLOOKUP(Лист1!F31:F42,Лист2!A1:B39,2)," ")</f>
        <v xml:space="preserve"> </v>
      </c>
      <c r="H31" t="e">
        <f>VLOOKUP(F$18:F$35,Лист2!A$1:C$26,3)</f>
        <v>#N/A</v>
      </c>
      <c r="I31" s="9">
        <f t="shared" si="0"/>
        <v>0</v>
      </c>
      <c r="O31" s="9" t="str">
        <f t="shared" si="2"/>
        <v/>
      </c>
      <c r="P31" s="11">
        <f t="shared" si="1"/>
        <v>0</v>
      </c>
    </row>
    <row r="32" spans="1:16" ht="53.25" customHeight="1" thickBot="1" x14ac:dyDescent="0.3">
      <c r="A32" s="84">
        <v>15</v>
      </c>
      <c r="B32" s="52"/>
      <c r="C32" s="52"/>
      <c r="D32" s="28"/>
      <c r="E32" s="52"/>
      <c r="F32" s="7"/>
      <c r="G32" s="85" t="str">
        <f>IF(F32&gt;0,VLOOKUP(Лист1!F32:F43,Лист2!A1:B40,2)," ")</f>
        <v xml:space="preserve"> </v>
      </c>
      <c r="H32" t="e">
        <f>VLOOKUP(F$18:F$35,Лист2!A$1:C$26,3)</f>
        <v>#N/A</v>
      </c>
      <c r="I32" s="9">
        <f t="shared" si="0"/>
        <v>0</v>
      </c>
      <c r="O32" s="9" t="str">
        <f t="shared" si="2"/>
        <v/>
      </c>
      <c r="P32" s="11">
        <f t="shared" si="1"/>
        <v>0</v>
      </c>
    </row>
    <row r="33" spans="1:16" ht="53.25" customHeight="1" thickBot="1" x14ac:dyDescent="0.3">
      <c r="A33" s="84">
        <v>16</v>
      </c>
      <c r="B33" s="52"/>
      <c r="C33" s="52"/>
      <c r="D33" s="28"/>
      <c r="E33" s="52"/>
      <c r="F33" s="7"/>
      <c r="G33" s="85" t="str">
        <f>IF(F33&gt;0,VLOOKUP(Лист1!F33:F44,Лист2!A1:B41,2)," ")</f>
        <v xml:space="preserve"> </v>
      </c>
      <c r="H33" t="e">
        <f>VLOOKUP(F$18:F$35,Лист2!A$1:C$26,3)</f>
        <v>#N/A</v>
      </c>
      <c r="I33" s="9">
        <f t="shared" si="0"/>
        <v>0</v>
      </c>
      <c r="O33" s="9" t="str">
        <f t="shared" si="2"/>
        <v/>
      </c>
      <c r="P33" s="11">
        <f t="shared" si="1"/>
        <v>0</v>
      </c>
    </row>
    <row r="34" spans="1:16" ht="53.25" customHeight="1" thickBot="1" x14ac:dyDescent="0.3">
      <c r="A34" s="84">
        <v>17</v>
      </c>
      <c r="B34" s="52"/>
      <c r="C34" s="52"/>
      <c r="D34" s="28"/>
      <c r="E34" s="52"/>
      <c r="F34" s="7"/>
      <c r="G34" s="85" t="str">
        <f>IF(F34&gt;0,VLOOKUP(Лист1!F34:F45,Лист2!A1:B42,2)," ")</f>
        <v xml:space="preserve"> </v>
      </c>
      <c r="H34" t="e">
        <f>VLOOKUP(F$18:F$35,Лист2!A$1:C$26,3)</f>
        <v>#N/A</v>
      </c>
      <c r="I34" s="9">
        <f t="shared" si="0"/>
        <v>0</v>
      </c>
      <c r="O34" s="9" t="str">
        <f t="shared" si="2"/>
        <v/>
      </c>
      <c r="P34" s="11">
        <f t="shared" si="1"/>
        <v>0</v>
      </c>
    </row>
    <row r="35" spans="1:16" ht="53.25" customHeight="1" thickBot="1" x14ac:dyDescent="0.3">
      <c r="A35" s="84">
        <v>18</v>
      </c>
      <c r="B35" s="52"/>
      <c r="C35" s="52"/>
      <c r="D35" s="28"/>
      <c r="E35" s="52"/>
      <c r="F35" s="7"/>
      <c r="G35" s="85" t="str">
        <f>IF(F35&gt;0,VLOOKUP(Лист1!F35:F46,Лист2!A1:B43,2)," ")</f>
        <v xml:space="preserve"> </v>
      </c>
      <c r="H35" t="e">
        <f>VLOOKUP(F$18:F$35,Лист2!A$1:C$26,3)</f>
        <v>#N/A</v>
      </c>
      <c r="I35" s="9">
        <f t="shared" si="0"/>
        <v>0</v>
      </c>
      <c r="O35" s="9" t="str">
        <f t="shared" si="2"/>
        <v/>
      </c>
      <c r="P35" s="11">
        <f t="shared" si="1"/>
        <v>0</v>
      </c>
    </row>
    <row r="36" spans="1:16" ht="53.25" customHeight="1" thickBot="1" x14ac:dyDescent="0.3">
      <c r="A36" s="84">
        <v>19</v>
      </c>
      <c r="B36" s="52"/>
      <c r="C36" s="52"/>
      <c r="D36" s="28"/>
      <c r="E36" s="52"/>
      <c r="F36" s="7"/>
      <c r="G36" s="85" t="str">
        <f>IF(F36&gt;0,VLOOKUP(Лист1!F36:F47,Лист2!A2:B44,2)," ")</f>
        <v xml:space="preserve"> </v>
      </c>
      <c r="H36" t="e">
        <f>VLOOKUP(F$18:F$35,Лист2!A$1:C$26,3)</f>
        <v>#VALUE!</v>
      </c>
      <c r="I36" s="9">
        <f t="shared" si="0"/>
        <v>0</v>
      </c>
      <c r="O36" s="9" t="str">
        <f t="shared" si="2"/>
        <v/>
      </c>
      <c r="P36" s="11">
        <f t="shared" si="1"/>
        <v>0</v>
      </c>
    </row>
    <row r="37" spans="1:16" s="2" customFormat="1" ht="33" customHeight="1" thickBot="1" x14ac:dyDescent="0.3">
      <c r="A37" s="130" t="s">
        <v>5</v>
      </c>
      <c r="B37" s="131"/>
      <c r="C37" s="131"/>
      <c r="D37" s="131"/>
      <c r="E37" s="131"/>
      <c r="F37" s="131"/>
      <c r="G37" s="132"/>
      <c r="I37" s="9"/>
      <c r="J37" s="9"/>
      <c r="K37" s="9"/>
    </row>
    <row r="38" spans="1:16" s="2" customFormat="1" ht="66" customHeight="1" x14ac:dyDescent="0.25">
      <c r="A38" s="107" t="s">
        <v>83</v>
      </c>
      <c r="B38" s="108"/>
      <c r="C38" s="109"/>
      <c r="D38" s="109"/>
      <c r="E38" s="109"/>
      <c r="F38" s="109"/>
      <c r="G38" s="110"/>
    </row>
    <row r="39" spans="1:16" s="2" customFormat="1" ht="66" customHeight="1" x14ac:dyDescent="0.25">
      <c r="A39" s="123" t="s">
        <v>43</v>
      </c>
      <c r="B39" s="124"/>
      <c r="C39" s="109"/>
      <c r="D39" s="109"/>
      <c r="E39" s="109"/>
      <c r="F39" s="109"/>
      <c r="G39" s="110"/>
    </row>
    <row r="40" spans="1:16" s="2" customFormat="1" ht="33" customHeight="1" x14ac:dyDescent="0.25">
      <c r="A40" s="107" t="s">
        <v>41</v>
      </c>
      <c r="B40" s="108"/>
      <c r="C40" s="114"/>
      <c r="D40" s="115"/>
      <c r="E40" s="115"/>
      <c r="F40" s="115"/>
      <c r="G40" s="116"/>
    </row>
    <row r="41" spans="1:16" s="2" customFormat="1" ht="33" customHeight="1" x14ac:dyDescent="0.25">
      <c r="A41" s="123" t="s">
        <v>40</v>
      </c>
      <c r="B41" s="124"/>
      <c r="C41" s="109"/>
      <c r="D41" s="109"/>
      <c r="E41" s="109"/>
      <c r="F41" s="109"/>
      <c r="G41" s="110"/>
    </row>
    <row r="42" spans="1:16" s="2" customFormat="1" ht="94.5" customHeight="1" x14ac:dyDescent="0.25">
      <c r="A42" s="107" t="s">
        <v>84</v>
      </c>
      <c r="B42" s="108"/>
      <c r="C42" s="109"/>
      <c r="D42" s="109"/>
      <c r="E42" s="109"/>
      <c r="F42" s="109"/>
      <c r="G42" s="110"/>
    </row>
    <row r="43" spans="1:16" s="2" customFormat="1" ht="33" customHeight="1" x14ac:dyDescent="0.25">
      <c r="A43" s="107" t="s">
        <v>6</v>
      </c>
      <c r="B43" s="108"/>
      <c r="C43" s="109"/>
      <c r="D43" s="109"/>
      <c r="E43" s="109"/>
      <c r="F43" s="109"/>
      <c r="G43" s="110"/>
    </row>
    <row r="44" spans="1:16" s="2" customFormat="1" ht="33" customHeight="1" x14ac:dyDescent="0.25">
      <c r="A44" s="107" t="s">
        <v>7</v>
      </c>
      <c r="B44" s="108"/>
      <c r="C44" s="105"/>
      <c r="D44" s="105"/>
      <c r="E44" s="105"/>
      <c r="F44" s="105"/>
      <c r="G44" s="106"/>
    </row>
    <row r="45" spans="1:16" s="2" customFormat="1" ht="33" customHeight="1" x14ac:dyDescent="0.25">
      <c r="A45" s="107" t="s">
        <v>8</v>
      </c>
      <c r="B45" s="108"/>
      <c r="C45" s="105"/>
      <c r="D45" s="105"/>
      <c r="E45" s="105"/>
      <c r="F45" s="105"/>
      <c r="G45" s="106"/>
    </row>
    <row r="46" spans="1:16" s="2" customFormat="1" ht="33" customHeight="1" x14ac:dyDescent="0.25">
      <c r="A46" s="107" t="s">
        <v>9</v>
      </c>
      <c r="B46" s="108"/>
      <c r="C46" s="105"/>
      <c r="D46" s="105"/>
      <c r="E46" s="105"/>
      <c r="F46" s="105"/>
      <c r="G46" s="106"/>
    </row>
    <row r="47" spans="1:16" s="2" customFormat="1" ht="33" customHeight="1" x14ac:dyDescent="0.25">
      <c r="A47" s="107" t="s">
        <v>10</v>
      </c>
      <c r="B47" s="108"/>
      <c r="C47" s="105"/>
      <c r="D47" s="105"/>
      <c r="E47" s="105"/>
      <c r="F47" s="105"/>
      <c r="G47" s="106"/>
    </row>
    <row r="48" spans="1:16" s="2" customFormat="1" ht="33" customHeight="1" x14ac:dyDescent="0.25">
      <c r="A48" s="107" t="s">
        <v>11</v>
      </c>
      <c r="B48" s="108"/>
      <c r="C48" s="105"/>
      <c r="D48" s="105"/>
      <c r="E48" s="105"/>
      <c r="F48" s="105"/>
      <c r="G48" s="106"/>
    </row>
    <row r="49" spans="1:15" s="2" customFormat="1" ht="33" customHeight="1" x14ac:dyDescent="0.25">
      <c r="A49" s="107" t="s">
        <v>12</v>
      </c>
      <c r="B49" s="108"/>
      <c r="C49" s="135"/>
      <c r="D49" s="136"/>
      <c r="E49" s="136"/>
      <c r="F49" s="136"/>
      <c r="G49" s="137"/>
    </row>
    <row r="50" spans="1:15" s="2" customFormat="1" ht="33" customHeight="1" x14ac:dyDescent="0.25">
      <c r="A50" s="123" t="s">
        <v>38</v>
      </c>
      <c r="B50" s="124"/>
      <c r="C50" s="105"/>
      <c r="D50" s="105"/>
      <c r="E50" s="105"/>
      <c r="F50" s="105"/>
      <c r="G50" s="106"/>
    </row>
    <row r="51" spans="1:15" s="2" customFormat="1" ht="33" customHeight="1" x14ac:dyDescent="0.25">
      <c r="A51" s="107" t="s">
        <v>39</v>
      </c>
      <c r="B51" s="108"/>
      <c r="C51" s="105"/>
      <c r="D51" s="105"/>
      <c r="E51" s="105"/>
      <c r="F51" s="105"/>
      <c r="G51" s="106"/>
    </row>
    <row r="52" spans="1:15" ht="15.75" x14ac:dyDescent="0.25">
      <c r="A52" s="95"/>
      <c r="B52" s="96"/>
      <c r="C52" s="127"/>
      <c r="D52" s="127"/>
      <c r="E52" s="127"/>
      <c r="F52" s="127"/>
      <c r="G52" s="70"/>
    </row>
    <row r="53" spans="1:15" ht="15.75" x14ac:dyDescent="0.25">
      <c r="A53" s="95"/>
      <c r="B53" s="96"/>
      <c r="C53" s="128"/>
      <c r="D53" s="128"/>
      <c r="E53" s="128"/>
      <c r="F53" s="128"/>
      <c r="G53" s="70"/>
    </row>
    <row r="54" spans="1:15" s="1" customFormat="1" ht="18.75" x14ac:dyDescent="0.3">
      <c r="A54" s="103" t="s">
        <v>34</v>
      </c>
      <c r="B54" s="104"/>
      <c r="C54" s="111"/>
      <c r="D54" s="111"/>
      <c r="E54" s="111"/>
      <c r="F54" s="111"/>
      <c r="G54" s="112"/>
      <c r="I54" s="2"/>
      <c r="J54" s="2"/>
      <c r="K54" s="2"/>
      <c r="O54" s="2"/>
    </row>
    <row r="55" spans="1:15" s="1" customFormat="1" ht="18.75" x14ac:dyDescent="0.3">
      <c r="A55" s="103"/>
      <c r="B55" s="104"/>
      <c r="C55" s="86"/>
      <c r="D55" s="86"/>
      <c r="E55" s="86"/>
      <c r="F55" s="86"/>
      <c r="G55" s="87"/>
      <c r="I55" s="2"/>
      <c r="J55" s="2"/>
      <c r="K55" s="2"/>
      <c r="O55" s="2"/>
    </row>
    <row r="56" spans="1:15" s="1" customFormat="1" ht="18.75" x14ac:dyDescent="0.3">
      <c r="A56" s="103" t="s">
        <v>13</v>
      </c>
      <c r="B56" s="104"/>
      <c r="C56" s="111"/>
      <c r="D56" s="111"/>
      <c r="E56" s="111"/>
      <c r="F56" s="111"/>
      <c r="G56" s="112"/>
      <c r="I56" s="2"/>
      <c r="J56" s="2"/>
      <c r="K56" s="2"/>
      <c r="O56" s="2"/>
    </row>
    <row r="57" spans="1:15" s="1" customFormat="1" ht="18.75" x14ac:dyDescent="0.3">
      <c r="A57" s="103"/>
      <c r="B57" s="104"/>
      <c r="C57" s="86"/>
      <c r="D57" s="86"/>
      <c r="E57" s="86"/>
      <c r="F57" s="86"/>
      <c r="G57" s="87"/>
      <c r="I57" s="2"/>
      <c r="J57" s="2"/>
      <c r="K57" s="2"/>
      <c r="O57" s="2"/>
    </row>
    <row r="58" spans="1:15" s="1" customFormat="1" ht="18.75" x14ac:dyDescent="0.3">
      <c r="A58" s="103" t="s">
        <v>14</v>
      </c>
      <c r="B58" s="104"/>
      <c r="C58" s="113"/>
      <c r="D58" s="113"/>
      <c r="E58" s="113"/>
      <c r="F58" s="111"/>
      <c r="G58" s="112"/>
      <c r="I58" s="2"/>
      <c r="J58" s="2"/>
      <c r="K58" s="2"/>
      <c r="O58" s="2"/>
    </row>
    <row r="59" spans="1:15" s="1" customFormat="1" ht="15.75" x14ac:dyDescent="0.25">
      <c r="A59" s="103"/>
      <c r="B59" s="104"/>
      <c r="C59" s="78"/>
      <c r="D59" s="78"/>
      <c r="E59" s="78"/>
      <c r="F59" s="78"/>
      <c r="G59" s="70"/>
      <c r="I59" s="2"/>
      <c r="J59" s="2"/>
      <c r="K59" s="2"/>
      <c r="O59" s="2"/>
    </row>
    <row r="60" spans="1:15" s="1" customFormat="1" ht="15.75" x14ac:dyDescent="0.25">
      <c r="A60" s="103"/>
      <c r="B60" s="104"/>
      <c r="C60" s="78"/>
      <c r="D60" s="78"/>
      <c r="E60" s="78"/>
      <c r="F60" s="78"/>
      <c r="G60" s="70"/>
      <c r="I60" s="2"/>
      <c r="J60" s="2"/>
      <c r="K60" s="2"/>
      <c r="O60" s="2"/>
    </row>
    <row r="61" spans="1:15" s="1" customFormat="1" x14ac:dyDescent="0.25">
      <c r="A61" s="101"/>
      <c r="B61" s="102"/>
      <c r="C61" s="78"/>
      <c r="D61" s="78"/>
      <c r="E61" s="78"/>
      <c r="F61" s="78"/>
      <c r="G61" s="70"/>
      <c r="I61" s="2"/>
      <c r="J61" s="2"/>
      <c r="K61" s="2"/>
      <c r="O61" s="2"/>
    </row>
    <row r="62" spans="1:15" s="6" customFormat="1" x14ac:dyDescent="0.25">
      <c r="A62" s="88"/>
      <c r="B62" s="78"/>
      <c r="C62" s="78"/>
      <c r="D62" s="78"/>
      <c r="E62" s="78"/>
      <c r="F62" s="78"/>
      <c r="G62" s="70"/>
      <c r="I62" s="10"/>
      <c r="J62" s="10"/>
      <c r="K62" s="10"/>
      <c r="O62" s="10"/>
    </row>
    <row r="63" spans="1:15" s="1" customFormat="1" x14ac:dyDescent="0.25">
      <c r="A63" s="89"/>
      <c r="B63" s="78"/>
      <c r="C63" s="78"/>
      <c r="D63" s="78"/>
      <c r="E63" s="78"/>
      <c r="F63" s="78"/>
      <c r="G63" s="70"/>
      <c r="I63" s="2"/>
      <c r="J63" s="2"/>
      <c r="K63" s="2"/>
      <c r="O63" s="2"/>
    </row>
    <row r="64" spans="1:15" s="1" customFormat="1" x14ac:dyDescent="0.25">
      <c r="A64" s="89"/>
      <c r="B64" s="78"/>
      <c r="C64" s="78"/>
      <c r="D64" s="78"/>
      <c r="E64" s="78"/>
      <c r="F64" s="78"/>
      <c r="G64" s="93"/>
      <c r="I64" s="2"/>
      <c r="J64" s="2"/>
      <c r="K64" s="2"/>
      <c r="O64" s="2"/>
    </row>
    <row r="65" spans="1:15" s="1" customFormat="1" ht="22.5" customHeight="1" x14ac:dyDescent="0.35">
      <c r="A65" s="89"/>
      <c r="B65" s="78"/>
      <c r="C65" s="78"/>
      <c r="D65" s="78"/>
      <c r="E65" s="78"/>
      <c r="F65" s="94" t="s">
        <v>42</v>
      </c>
      <c r="G65" s="59"/>
      <c r="I65" s="2"/>
      <c r="J65" s="2"/>
      <c r="K65" s="2"/>
      <c r="O65" s="2"/>
    </row>
    <row r="66" spans="1:15" s="1" customFormat="1" x14ac:dyDescent="0.25">
      <c r="A66" s="89"/>
      <c r="B66" s="78"/>
      <c r="C66" s="78"/>
      <c r="D66" s="78"/>
      <c r="E66" s="78"/>
      <c r="F66" s="78"/>
      <c r="G66" s="70"/>
      <c r="I66" s="2"/>
      <c r="J66" s="2"/>
      <c r="K66" s="2"/>
      <c r="O66" s="2"/>
    </row>
    <row r="67" spans="1:15" s="1" customFormat="1" x14ac:dyDescent="0.25">
      <c r="A67" s="89"/>
      <c r="B67" s="78"/>
      <c r="C67" s="78"/>
      <c r="D67" s="78"/>
      <c r="E67" s="78"/>
      <c r="F67" s="78"/>
      <c r="G67" s="70"/>
      <c r="I67" s="2"/>
      <c r="J67" s="2"/>
      <c r="K67" s="2"/>
      <c r="O67" s="2"/>
    </row>
    <row r="68" spans="1:15" s="1" customFormat="1" x14ac:dyDescent="0.25">
      <c r="A68" s="89"/>
      <c r="B68" s="78"/>
      <c r="C68" s="78"/>
      <c r="D68" s="78"/>
      <c r="E68" s="78"/>
      <c r="F68" s="78"/>
      <c r="G68" s="70"/>
      <c r="I68" s="2"/>
      <c r="J68" s="2"/>
      <c r="K68" s="2"/>
      <c r="O68" s="2"/>
    </row>
    <row r="69" spans="1:15" s="1" customFormat="1" x14ac:dyDescent="0.25">
      <c r="A69" s="89"/>
      <c r="B69" s="78"/>
      <c r="C69" s="78"/>
      <c r="D69" s="78"/>
      <c r="E69" s="78"/>
      <c r="F69" s="78"/>
      <c r="G69" s="70"/>
      <c r="I69" s="2"/>
      <c r="J69" s="2"/>
      <c r="K69" s="2"/>
      <c r="O69" s="2"/>
    </row>
    <row r="70" spans="1:15" s="1" customFormat="1" x14ac:dyDescent="0.25">
      <c r="A70" s="89"/>
      <c r="B70" s="78"/>
      <c r="C70" s="78"/>
      <c r="D70" s="78"/>
      <c r="E70" s="78"/>
      <c r="F70" s="78"/>
      <c r="G70" s="70"/>
      <c r="I70" s="2"/>
      <c r="J70" s="2"/>
      <c r="K70" s="2"/>
      <c r="O70" s="2"/>
    </row>
    <row r="71" spans="1:15" s="1" customFormat="1" ht="15.75" thickBot="1" x14ac:dyDescent="0.3">
      <c r="A71" s="90"/>
      <c r="B71" s="91"/>
      <c r="C71" s="91"/>
      <c r="D71" s="91"/>
      <c r="E71" s="91"/>
      <c r="F71" s="91"/>
      <c r="G71" s="92"/>
      <c r="I71" s="2"/>
      <c r="J71" s="2"/>
      <c r="K71" s="2"/>
      <c r="O71" s="2"/>
    </row>
    <row r="72" spans="1:15" s="1" customFormat="1" ht="15.75" thickTop="1" x14ac:dyDescent="0.25">
      <c r="I72" s="2"/>
      <c r="J72" s="2"/>
      <c r="K72" s="2"/>
      <c r="O72" s="2"/>
    </row>
    <row r="73" spans="1:15" s="1" customFormat="1" x14ac:dyDescent="0.25">
      <c r="I73" s="2"/>
      <c r="J73" s="2"/>
      <c r="K73" s="2"/>
      <c r="O73" s="2"/>
    </row>
    <row r="74" spans="1:15" s="1" customFormat="1" x14ac:dyDescent="0.25">
      <c r="I74" s="2"/>
      <c r="J74" s="2"/>
      <c r="K74" s="2"/>
      <c r="O74" s="2"/>
    </row>
  </sheetData>
  <sheetProtection algorithmName="SHA-512" hashValue="QsHZKmk3ujiakntJs/at6woQgPB6jRuBLwjZQfagGFUI0YUcB6eMdRr8tQav9ZVAeiyVPBzRTVEL/DNpguAegA==" saltValue="7Cb6KHkdRh3U7oXTwbxBvA==" spinCount="100000" sheet="1" objects="1" scenarios="1" selectLockedCells="1"/>
  <protectedRanges>
    <protectedRange algorithmName="SHA-512" hashValue="Tj8naL9JULa6fc+LRWZmmTYQA2Byw7h/FkrwQkuRaHUkuMittS44Ab6PI2RDxZLxkHPPUSpaDda9AeQ1xm87VQ==" saltValue="j1emeGKSHZUyHIGR/pdW7g==" spinCount="100000" sqref="F3:G9" name="Диапазон1"/>
  </protectedRanges>
  <mergeCells count="49">
    <mergeCell ref="C48:G48"/>
    <mergeCell ref="C47:G47"/>
    <mergeCell ref="C49:G49"/>
    <mergeCell ref="C51:G51"/>
    <mergeCell ref="A56:B56"/>
    <mergeCell ref="A57:B57"/>
    <mergeCell ref="A58:B58"/>
    <mergeCell ref="A49:B49"/>
    <mergeCell ref="A1:G1"/>
    <mergeCell ref="C52:D52"/>
    <mergeCell ref="E52:F52"/>
    <mergeCell ref="C53:D53"/>
    <mergeCell ref="E53:F53"/>
    <mergeCell ref="B10:C10"/>
    <mergeCell ref="A37:G37"/>
    <mergeCell ref="A51:B51"/>
    <mergeCell ref="A50:B50"/>
    <mergeCell ref="C50:G50"/>
    <mergeCell ref="A47:B47"/>
    <mergeCell ref="A48:B48"/>
    <mergeCell ref="B3:C9"/>
    <mergeCell ref="C38:G38"/>
    <mergeCell ref="C40:G40"/>
    <mergeCell ref="C42:G42"/>
    <mergeCell ref="A13:G13"/>
    <mergeCell ref="A14:G14"/>
    <mergeCell ref="A38:B38"/>
    <mergeCell ref="A40:B40"/>
    <mergeCell ref="A42:B42"/>
    <mergeCell ref="A39:B39"/>
    <mergeCell ref="C39:G39"/>
    <mergeCell ref="A41:B41"/>
    <mergeCell ref="C41:G41"/>
    <mergeCell ref="A61:B61"/>
    <mergeCell ref="A60:B60"/>
    <mergeCell ref="A59:B59"/>
    <mergeCell ref="C46:G46"/>
    <mergeCell ref="A43:B43"/>
    <mergeCell ref="A44:B44"/>
    <mergeCell ref="A45:B45"/>
    <mergeCell ref="A46:B46"/>
    <mergeCell ref="C43:G43"/>
    <mergeCell ref="C44:G44"/>
    <mergeCell ref="C45:G45"/>
    <mergeCell ref="C56:G56"/>
    <mergeCell ref="C58:G58"/>
    <mergeCell ref="C54:G54"/>
    <mergeCell ref="A54:B54"/>
    <mergeCell ref="A55:B55"/>
  </mergeCells>
  <dataValidations count="1">
    <dataValidation type="list" allowBlank="1" showInputMessage="1" showErrorMessage="1" sqref="D18:D36" xr:uid="{00000000-0002-0000-0000-000000000000}">
      <formula1>$BH$3:$BH$8</formula1>
    </dataValidation>
  </dataValidations>
  <pageMargins left="0.7" right="0.7" top="0.75" bottom="0.75" header="0.3" footer="0.3"/>
  <pageSetup paperSize="9" scale="48" fitToHeight="0" orientation="portrait" r:id="rId1"/>
  <rowBreaks count="1" manualBreakCount="1">
    <brk id="36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workbookViewId="0">
      <selection activeCell="C32" sqref="C32"/>
    </sheetView>
  </sheetViews>
  <sheetFormatPr defaultRowHeight="15" x14ac:dyDescent="0.25"/>
  <cols>
    <col min="1" max="1" width="4.85546875" customWidth="1"/>
    <col min="2" max="2" width="135.5703125" customWidth="1"/>
    <col min="3" max="3" width="48.7109375" hidden="1" customWidth="1"/>
    <col min="4" max="4" width="9.28515625" hidden="1" customWidth="1"/>
    <col min="5" max="5" width="11.7109375" hidden="1" customWidth="1"/>
  </cols>
  <sheetData>
    <row r="1" spans="1:5" ht="15.75" x14ac:dyDescent="0.25">
      <c r="A1">
        <v>1</v>
      </c>
      <c r="B1" s="3" t="s">
        <v>44</v>
      </c>
      <c r="C1" s="8">
        <v>10500</v>
      </c>
      <c r="D1" s="99">
        <f>C1*5/105</f>
        <v>500</v>
      </c>
      <c r="E1" s="99">
        <f>C1-D1</f>
        <v>10000</v>
      </c>
    </row>
    <row r="2" spans="1:5" ht="15.75" x14ac:dyDescent="0.25">
      <c r="A2">
        <v>2</v>
      </c>
      <c r="B2" s="3" t="s">
        <v>45</v>
      </c>
      <c r="C2" s="8">
        <v>13100</v>
      </c>
      <c r="D2" s="99">
        <f t="shared" ref="D2:D30" si="0">C2*5/105</f>
        <v>623.80952380952385</v>
      </c>
      <c r="E2" s="99">
        <f t="shared" ref="E2:E30" si="1">C2-D2</f>
        <v>12476.190476190477</v>
      </c>
    </row>
    <row r="3" spans="1:5" ht="15.75" x14ac:dyDescent="0.25">
      <c r="A3">
        <v>3</v>
      </c>
      <c r="B3" s="3" t="s">
        <v>18</v>
      </c>
      <c r="C3" s="8">
        <v>15000</v>
      </c>
      <c r="D3" s="99">
        <f t="shared" si="0"/>
        <v>714.28571428571433</v>
      </c>
      <c r="E3" s="99">
        <f t="shared" si="1"/>
        <v>14285.714285714286</v>
      </c>
    </row>
    <row r="4" spans="1:5" ht="15.75" x14ac:dyDescent="0.25">
      <c r="A4">
        <v>4</v>
      </c>
      <c r="B4" s="3" t="s">
        <v>19</v>
      </c>
      <c r="C4" s="8">
        <v>13300</v>
      </c>
      <c r="D4" s="99">
        <f t="shared" si="0"/>
        <v>633.33333333333337</v>
      </c>
      <c r="E4" s="99">
        <f t="shared" si="1"/>
        <v>12666.666666666666</v>
      </c>
    </row>
    <row r="5" spans="1:5" ht="15.75" x14ac:dyDescent="0.25">
      <c r="A5">
        <v>5</v>
      </c>
      <c r="B5" s="3" t="s">
        <v>46</v>
      </c>
      <c r="C5" s="8">
        <v>11200</v>
      </c>
      <c r="D5" s="99">
        <f t="shared" si="0"/>
        <v>533.33333333333337</v>
      </c>
      <c r="E5" s="99">
        <f t="shared" si="1"/>
        <v>10666.666666666666</v>
      </c>
    </row>
    <row r="6" spans="1:5" ht="15.75" x14ac:dyDescent="0.25">
      <c r="A6">
        <v>6</v>
      </c>
      <c r="B6" s="3" t="s">
        <v>92</v>
      </c>
      <c r="C6" s="8">
        <v>13200</v>
      </c>
      <c r="D6" s="99">
        <f t="shared" si="0"/>
        <v>628.57142857142856</v>
      </c>
      <c r="E6" s="99">
        <f t="shared" si="1"/>
        <v>12571.428571428571</v>
      </c>
    </row>
    <row r="7" spans="1:5" ht="15.75" x14ac:dyDescent="0.25">
      <c r="A7">
        <v>7</v>
      </c>
      <c r="B7" s="3" t="s">
        <v>47</v>
      </c>
      <c r="C7" s="8">
        <v>10500</v>
      </c>
      <c r="D7" s="99">
        <f t="shared" si="0"/>
        <v>500</v>
      </c>
      <c r="E7" s="99">
        <f t="shared" si="1"/>
        <v>10000</v>
      </c>
    </row>
    <row r="8" spans="1:5" ht="15.75" x14ac:dyDescent="0.25">
      <c r="A8">
        <v>8</v>
      </c>
      <c r="B8" s="3" t="s">
        <v>48</v>
      </c>
      <c r="C8" s="8">
        <v>13100</v>
      </c>
      <c r="D8" s="99">
        <f t="shared" si="0"/>
        <v>623.80952380952385</v>
      </c>
      <c r="E8" s="99">
        <f t="shared" si="1"/>
        <v>12476.190476190477</v>
      </c>
    </row>
    <row r="9" spans="1:5" ht="15.75" x14ac:dyDescent="0.25">
      <c r="A9">
        <v>9</v>
      </c>
      <c r="B9" s="3" t="s">
        <v>49</v>
      </c>
      <c r="C9" s="8">
        <v>12400</v>
      </c>
      <c r="D9" s="99">
        <f t="shared" si="0"/>
        <v>590.47619047619048</v>
      </c>
      <c r="E9" s="99">
        <f t="shared" si="1"/>
        <v>11809.523809523809</v>
      </c>
    </row>
    <row r="10" spans="1:5" ht="15.75" x14ac:dyDescent="0.25">
      <c r="A10">
        <v>10</v>
      </c>
      <c r="B10" s="3" t="s">
        <v>50</v>
      </c>
      <c r="C10" s="8">
        <v>15700</v>
      </c>
      <c r="D10" s="99">
        <f t="shared" si="0"/>
        <v>747.61904761904759</v>
      </c>
      <c r="E10" s="99">
        <f t="shared" si="1"/>
        <v>14952.380952380952</v>
      </c>
    </row>
    <row r="11" spans="1:5" ht="15.75" x14ac:dyDescent="0.25">
      <c r="A11">
        <v>11</v>
      </c>
      <c r="B11" s="3" t="s">
        <v>20</v>
      </c>
      <c r="C11" s="8">
        <v>8700</v>
      </c>
      <c r="D11" s="99">
        <f t="shared" si="0"/>
        <v>414.28571428571428</v>
      </c>
      <c r="E11" s="99">
        <f t="shared" si="1"/>
        <v>8285.7142857142862</v>
      </c>
    </row>
    <row r="12" spans="1:5" ht="15.75" x14ac:dyDescent="0.25">
      <c r="A12">
        <v>12</v>
      </c>
      <c r="B12" s="3" t="s">
        <v>21</v>
      </c>
      <c r="C12" s="8">
        <v>8700</v>
      </c>
      <c r="D12" s="99">
        <f t="shared" si="0"/>
        <v>414.28571428571428</v>
      </c>
      <c r="E12" s="99">
        <f t="shared" si="1"/>
        <v>8285.7142857142862</v>
      </c>
    </row>
    <row r="13" spans="1:5" ht="15.75" x14ac:dyDescent="0.25">
      <c r="A13">
        <v>13</v>
      </c>
      <c r="B13" s="3" t="s">
        <v>22</v>
      </c>
      <c r="C13" s="8">
        <v>8700</v>
      </c>
      <c r="D13" s="99">
        <f t="shared" si="0"/>
        <v>414.28571428571428</v>
      </c>
      <c r="E13" s="99">
        <f t="shared" si="1"/>
        <v>8285.7142857142862</v>
      </c>
    </row>
    <row r="14" spans="1:5" ht="15.75" x14ac:dyDescent="0.25">
      <c r="A14">
        <v>14</v>
      </c>
      <c r="B14" s="3" t="s">
        <v>51</v>
      </c>
      <c r="C14" s="8">
        <v>8700</v>
      </c>
      <c r="D14" s="99">
        <f t="shared" si="0"/>
        <v>414.28571428571428</v>
      </c>
      <c r="E14" s="99">
        <f t="shared" si="1"/>
        <v>8285.7142857142862</v>
      </c>
    </row>
    <row r="15" spans="1:5" ht="15.75" x14ac:dyDescent="0.25">
      <c r="A15">
        <v>15</v>
      </c>
      <c r="B15" s="3" t="s">
        <v>52</v>
      </c>
      <c r="C15" s="8">
        <v>9500</v>
      </c>
      <c r="D15" s="99">
        <f t="shared" si="0"/>
        <v>452.38095238095241</v>
      </c>
      <c r="E15" s="99">
        <f t="shared" si="1"/>
        <v>9047.6190476190477</v>
      </c>
    </row>
    <row r="16" spans="1:5" ht="15.75" x14ac:dyDescent="0.25">
      <c r="A16">
        <v>16</v>
      </c>
      <c r="B16" s="3" t="s">
        <v>53</v>
      </c>
      <c r="C16" s="8">
        <v>9300</v>
      </c>
      <c r="D16" s="99">
        <f t="shared" si="0"/>
        <v>442.85714285714283</v>
      </c>
      <c r="E16" s="99">
        <f t="shared" si="1"/>
        <v>8857.1428571428569</v>
      </c>
    </row>
    <row r="17" spans="1:5" ht="15.75" x14ac:dyDescent="0.25">
      <c r="A17">
        <v>17</v>
      </c>
      <c r="B17" s="3" t="s">
        <v>54</v>
      </c>
      <c r="C17" s="8">
        <v>10200</v>
      </c>
      <c r="D17" s="99">
        <f t="shared" si="0"/>
        <v>485.71428571428572</v>
      </c>
      <c r="E17" s="99">
        <f t="shared" si="1"/>
        <v>9714.2857142857138</v>
      </c>
    </row>
    <row r="18" spans="1:5" ht="15.75" x14ac:dyDescent="0.25">
      <c r="A18">
        <v>18</v>
      </c>
      <c r="B18" s="3" t="s">
        <v>23</v>
      </c>
      <c r="C18" s="8">
        <v>12100</v>
      </c>
      <c r="D18" s="99">
        <f t="shared" si="0"/>
        <v>576.19047619047615</v>
      </c>
      <c r="E18" s="99">
        <f t="shared" si="1"/>
        <v>11523.809523809523</v>
      </c>
    </row>
    <row r="19" spans="1:5" ht="15.75" x14ac:dyDescent="0.25">
      <c r="A19">
        <v>19</v>
      </c>
      <c r="B19" s="3" t="s">
        <v>24</v>
      </c>
      <c r="C19" s="8">
        <v>13200</v>
      </c>
      <c r="D19" s="99">
        <f t="shared" si="0"/>
        <v>628.57142857142856</v>
      </c>
      <c r="E19" s="99">
        <f t="shared" si="1"/>
        <v>12571.428571428571</v>
      </c>
    </row>
    <row r="20" spans="1:5" ht="15.75" x14ac:dyDescent="0.25">
      <c r="A20">
        <v>20</v>
      </c>
      <c r="B20" s="3" t="s">
        <v>25</v>
      </c>
      <c r="C20" s="8">
        <v>9300</v>
      </c>
      <c r="D20" s="99">
        <f t="shared" si="0"/>
        <v>442.85714285714283</v>
      </c>
      <c r="E20" s="99">
        <f t="shared" si="1"/>
        <v>8857.1428571428569</v>
      </c>
    </row>
    <row r="21" spans="1:5" ht="15.75" x14ac:dyDescent="0.25">
      <c r="A21">
        <v>21</v>
      </c>
      <c r="B21" s="3" t="s">
        <v>26</v>
      </c>
      <c r="C21" s="8">
        <v>10200</v>
      </c>
      <c r="D21" s="99">
        <f t="shared" si="0"/>
        <v>485.71428571428572</v>
      </c>
      <c r="E21" s="99">
        <f t="shared" si="1"/>
        <v>9714.2857142857138</v>
      </c>
    </row>
    <row r="22" spans="1:5" ht="15.75" x14ac:dyDescent="0.25">
      <c r="A22">
        <v>22</v>
      </c>
      <c r="B22" s="3" t="s">
        <v>27</v>
      </c>
      <c r="C22" s="8">
        <v>9300</v>
      </c>
      <c r="D22" s="99">
        <f t="shared" si="0"/>
        <v>442.85714285714283</v>
      </c>
      <c r="E22" s="99">
        <f t="shared" si="1"/>
        <v>8857.1428571428569</v>
      </c>
    </row>
    <row r="23" spans="1:5" ht="15.75" x14ac:dyDescent="0.25">
      <c r="A23">
        <v>23</v>
      </c>
      <c r="B23" s="3" t="s">
        <v>28</v>
      </c>
      <c r="C23" s="8">
        <v>10200</v>
      </c>
      <c r="D23" s="99">
        <f t="shared" si="0"/>
        <v>485.71428571428572</v>
      </c>
      <c r="E23" s="99">
        <f t="shared" si="1"/>
        <v>9714.2857142857138</v>
      </c>
    </row>
    <row r="24" spans="1:5" ht="15.75" x14ac:dyDescent="0.25">
      <c r="A24">
        <v>24</v>
      </c>
      <c r="B24" s="3" t="s">
        <v>29</v>
      </c>
      <c r="C24" s="8">
        <v>8400</v>
      </c>
      <c r="D24" s="99">
        <f t="shared" si="0"/>
        <v>400</v>
      </c>
      <c r="E24" s="99">
        <f t="shared" si="1"/>
        <v>8000</v>
      </c>
    </row>
    <row r="25" spans="1:5" ht="15.75" x14ac:dyDescent="0.25">
      <c r="A25">
        <v>25</v>
      </c>
      <c r="B25" s="3" t="s">
        <v>30</v>
      </c>
      <c r="C25" s="8">
        <v>11900</v>
      </c>
      <c r="D25" s="99">
        <f t="shared" si="0"/>
        <v>566.66666666666663</v>
      </c>
      <c r="E25" s="99">
        <f t="shared" si="1"/>
        <v>11333.333333333334</v>
      </c>
    </row>
    <row r="26" spans="1:5" ht="15.75" x14ac:dyDescent="0.25">
      <c r="A26">
        <v>26</v>
      </c>
      <c r="B26" s="3" t="s">
        <v>31</v>
      </c>
      <c r="C26" s="8">
        <v>15000</v>
      </c>
      <c r="D26" s="99">
        <f t="shared" si="0"/>
        <v>714.28571428571433</v>
      </c>
      <c r="E26" s="99">
        <f t="shared" si="1"/>
        <v>14285.714285714286</v>
      </c>
    </row>
    <row r="27" spans="1:5" ht="15.75" x14ac:dyDescent="0.25">
      <c r="A27">
        <v>27</v>
      </c>
      <c r="B27" s="3" t="s">
        <v>55</v>
      </c>
      <c r="C27" s="8">
        <v>10500</v>
      </c>
      <c r="D27" s="99">
        <f t="shared" si="0"/>
        <v>500</v>
      </c>
      <c r="E27" s="99">
        <f t="shared" si="1"/>
        <v>10000</v>
      </c>
    </row>
    <row r="28" spans="1:5" ht="15.75" x14ac:dyDescent="0.25">
      <c r="A28">
        <v>28</v>
      </c>
      <c r="B28" s="3" t="s">
        <v>56</v>
      </c>
      <c r="C28" s="8">
        <v>15700</v>
      </c>
      <c r="D28" s="99">
        <f t="shared" si="0"/>
        <v>747.61904761904759</v>
      </c>
      <c r="E28" s="99">
        <f t="shared" si="1"/>
        <v>14952.380952380952</v>
      </c>
    </row>
    <row r="29" spans="1:5" ht="15.75" x14ac:dyDescent="0.25">
      <c r="A29">
        <v>29</v>
      </c>
      <c r="B29" s="3" t="s">
        <v>91</v>
      </c>
      <c r="C29" s="8">
        <v>16700</v>
      </c>
      <c r="D29" s="99">
        <f t="shared" si="0"/>
        <v>795.23809523809518</v>
      </c>
      <c r="E29" s="99">
        <f t="shared" si="1"/>
        <v>15904.761904761905</v>
      </c>
    </row>
    <row r="30" spans="1:5" ht="15.75" x14ac:dyDescent="0.25">
      <c r="A30">
        <v>30</v>
      </c>
      <c r="B30" s="3" t="s">
        <v>93</v>
      </c>
      <c r="C30" s="8">
        <v>13200</v>
      </c>
      <c r="D30" s="99">
        <f t="shared" si="0"/>
        <v>628.57142857142856</v>
      </c>
      <c r="E30" s="99">
        <f t="shared" si="1"/>
        <v>12571.428571428571</v>
      </c>
    </row>
    <row r="32" spans="1:5" x14ac:dyDescent="0.25">
      <c r="C32" s="100" t="s">
        <v>94</v>
      </c>
      <c r="D32" s="100" t="s">
        <v>95</v>
      </c>
      <c r="E32" s="100" t="s">
        <v>96</v>
      </c>
    </row>
  </sheetData>
  <sheetProtection algorithmName="SHA-512" hashValue="MTecBTJWAishL2XERBz+zz5zsBHxUksMeh5w/LgAUQRQKrSBCgVSCqv6Rb1jK7oMmSIHpjeQ/ZXxZf2XZUcqwg==" saltValue="uyeR7xu6l3ib7JIUrle9Ug==" spinCount="100000" sheet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4"/>
  <sheetViews>
    <sheetView topLeftCell="E1" workbookViewId="0">
      <selection activeCell="E2" sqref="A2:XFD2"/>
    </sheetView>
  </sheetViews>
  <sheetFormatPr defaultRowHeight="24" customHeight="1" outlineLevelCol="1" x14ac:dyDescent="0.25"/>
  <cols>
    <col min="1" max="4" width="8" hidden="1" customWidth="1" outlineLevel="1"/>
    <col min="5" max="5" width="25" customWidth="1" collapsed="1"/>
    <col min="6" max="22" width="15.28515625" hidden="1" customWidth="1" outlineLevel="1"/>
    <col min="23" max="23" width="12.140625" hidden="1" customWidth="1" outlineLevel="1"/>
    <col min="24" max="24" width="12.28515625" hidden="1" customWidth="1" outlineLevel="1"/>
    <col min="25" max="27" width="9.140625" style="4" hidden="1" customWidth="1" outlineLevel="1"/>
    <col min="28" max="28" width="9.140625" collapsed="1"/>
  </cols>
  <sheetData>
    <row r="1" spans="1:27" ht="31.5" customHeight="1" x14ac:dyDescent="0.25">
      <c r="A1" s="39" t="s">
        <v>57</v>
      </c>
      <c r="B1" s="40" t="s">
        <v>58</v>
      </c>
      <c r="C1" s="41" t="s">
        <v>59</v>
      </c>
      <c r="D1" s="46" t="s">
        <v>60</v>
      </c>
      <c r="E1" s="47" t="s">
        <v>61</v>
      </c>
      <c r="F1" s="48" t="s">
        <v>62</v>
      </c>
      <c r="G1" s="49" t="s">
        <v>57</v>
      </c>
      <c r="H1" s="42" t="s">
        <v>63</v>
      </c>
      <c r="I1" s="50" t="s">
        <v>64</v>
      </c>
      <c r="J1" s="42" t="s">
        <v>65</v>
      </c>
      <c r="K1" s="47" t="s">
        <v>66</v>
      </c>
      <c r="L1" s="47" t="s">
        <v>67</v>
      </c>
      <c r="M1" s="47" t="s">
        <v>68</v>
      </c>
      <c r="N1" s="51" t="s">
        <v>69</v>
      </c>
      <c r="O1" s="45" t="s">
        <v>70</v>
      </c>
      <c r="P1" s="43" t="s">
        <v>71</v>
      </c>
      <c r="Q1" s="35" t="s">
        <v>74</v>
      </c>
      <c r="R1" s="38" t="s">
        <v>75</v>
      </c>
      <c r="S1" s="37" t="s">
        <v>76</v>
      </c>
      <c r="T1" s="36" t="s">
        <v>77</v>
      </c>
      <c r="U1" s="44" t="s">
        <v>72</v>
      </c>
      <c r="V1" s="42" t="s">
        <v>73</v>
      </c>
      <c r="W1" s="30"/>
      <c r="X1" s="31"/>
      <c r="Y1" s="53" t="s">
        <v>34</v>
      </c>
      <c r="Z1" s="54" t="s">
        <v>78</v>
      </c>
      <c r="AA1" s="55" t="s">
        <v>79</v>
      </c>
    </row>
    <row r="2" spans="1:27" s="12" customFormat="1" ht="24" customHeight="1" x14ac:dyDescent="0.25">
      <c r="A2" s="13"/>
      <c r="B2" s="14"/>
      <c r="C2" s="15"/>
      <c r="D2" s="16">
        <f>Лист1!G$65</f>
        <v>0</v>
      </c>
      <c r="E2" s="17">
        <f>Лист1!B18</f>
        <v>0</v>
      </c>
      <c r="F2" s="23">
        <f>Лист1!C18</f>
        <v>0</v>
      </c>
      <c r="G2" s="23"/>
      <c r="H2" s="18" t="str">
        <f>Лист1!G18</f>
        <v xml:space="preserve"> </v>
      </c>
      <c r="I2" s="18"/>
      <c r="J2" s="18">
        <f>Лист1!C$38</f>
        <v>0</v>
      </c>
      <c r="K2" s="19"/>
      <c r="L2" s="20"/>
      <c r="M2" s="97"/>
      <c r="N2" s="25"/>
      <c r="O2" s="21"/>
      <c r="P2" s="26">
        <f>Лист1!E18</f>
        <v>0</v>
      </c>
      <c r="Q2" s="24"/>
      <c r="R2" s="24"/>
      <c r="S2" s="22"/>
      <c r="T2" s="22"/>
      <c r="U2" s="22"/>
      <c r="V2" s="22"/>
      <c r="X2" s="12">
        <f>Лист1!D18</f>
        <v>0</v>
      </c>
      <c r="Y2" s="29">
        <f>Лист1!C$54</f>
        <v>0</v>
      </c>
      <c r="Z2" s="29">
        <f>Лист1!C$56</f>
        <v>0</v>
      </c>
      <c r="AA2" s="29">
        <f>Лист1!C$58</f>
        <v>0</v>
      </c>
    </row>
    <row r="3" spans="1:27" s="12" customFormat="1" ht="24" customHeight="1" x14ac:dyDescent="0.25">
      <c r="A3" s="13"/>
      <c r="B3" s="14"/>
      <c r="C3" s="15"/>
      <c r="D3" s="16">
        <f>Лист1!G$65</f>
        <v>0</v>
      </c>
      <c r="E3" s="17">
        <f>Лист1!B19</f>
        <v>0</v>
      </c>
      <c r="F3" s="23">
        <f>Лист1!C19</f>
        <v>0</v>
      </c>
      <c r="G3" s="23"/>
      <c r="H3" s="32" t="str">
        <f>Лист1!G19</f>
        <v xml:space="preserve"> </v>
      </c>
      <c r="I3" s="18"/>
      <c r="J3" s="18">
        <f>Лист1!C$38</f>
        <v>0</v>
      </c>
      <c r="K3" s="19"/>
      <c r="L3" s="20"/>
      <c r="M3" s="97"/>
      <c r="N3" s="25"/>
      <c r="O3" s="21"/>
      <c r="P3" s="26">
        <f>Лист1!E19</f>
        <v>0</v>
      </c>
      <c r="Q3" s="22"/>
      <c r="R3" s="22"/>
      <c r="S3" s="22"/>
      <c r="T3" s="22"/>
      <c r="U3" s="22"/>
      <c r="V3" s="22"/>
      <c r="X3" s="12">
        <f>Лист1!D19</f>
        <v>0</v>
      </c>
      <c r="Y3" s="29">
        <f>Лист1!C$54</f>
        <v>0</v>
      </c>
      <c r="Z3" s="29">
        <f>Лист1!C$56</f>
        <v>0</v>
      </c>
      <c r="AA3" s="29">
        <f>Лист1!C$58</f>
        <v>0</v>
      </c>
    </row>
    <row r="4" spans="1:27" ht="24" customHeight="1" x14ac:dyDescent="0.25">
      <c r="A4" s="13"/>
      <c r="B4" s="27"/>
      <c r="C4" s="27"/>
      <c r="D4" s="16">
        <f>Лист1!G$65</f>
        <v>0</v>
      </c>
      <c r="E4" s="17">
        <f>Лист1!B20</f>
        <v>0</v>
      </c>
      <c r="F4" s="23">
        <f>Лист1!C20</f>
        <v>0</v>
      </c>
      <c r="G4" s="27"/>
      <c r="H4" s="32" t="str">
        <f>Лист1!G20</f>
        <v xml:space="preserve"> </v>
      </c>
      <c r="I4" s="27"/>
      <c r="J4" s="18">
        <f>Лист1!C$38</f>
        <v>0</v>
      </c>
      <c r="K4" s="27"/>
      <c r="L4" s="27"/>
      <c r="M4" s="98"/>
      <c r="N4" s="27"/>
      <c r="O4" s="27"/>
      <c r="P4" s="26">
        <f>Лист1!E20</f>
        <v>0</v>
      </c>
      <c r="Q4" s="27"/>
      <c r="R4" s="27"/>
      <c r="S4" s="27"/>
      <c r="T4" s="27"/>
      <c r="U4" s="27"/>
      <c r="V4" s="27"/>
      <c r="X4" s="12">
        <f>Лист1!D20</f>
        <v>0</v>
      </c>
      <c r="Y4" s="29">
        <f>Лист1!C$54</f>
        <v>0</v>
      </c>
      <c r="Z4" s="29">
        <f>Лист1!C$56</f>
        <v>0</v>
      </c>
      <c r="AA4" s="29">
        <f>Лист1!C$58</f>
        <v>0</v>
      </c>
    </row>
    <row r="5" spans="1:27" ht="24" customHeight="1" x14ac:dyDescent="0.25">
      <c r="A5" s="13"/>
      <c r="B5" s="27"/>
      <c r="C5" s="27"/>
      <c r="D5" s="16">
        <f>Лист1!G$65</f>
        <v>0</v>
      </c>
      <c r="E5" s="17">
        <f>Лист1!B21</f>
        <v>0</v>
      </c>
      <c r="F5" s="23">
        <f>Лист1!C21</f>
        <v>0</v>
      </c>
      <c r="G5" s="27"/>
      <c r="H5" s="32" t="str">
        <f>Лист1!G21</f>
        <v xml:space="preserve"> </v>
      </c>
      <c r="I5" s="27"/>
      <c r="J5" s="18">
        <f>Лист1!C$38</f>
        <v>0</v>
      </c>
      <c r="K5" s="27"/>
      <c r="L5" s="27"/>
      <c r="M5" s="98"/>
      <c r="N5" s="27"/>
      <c r="O5" s="27"/>
      <c r="P5" s="26">
        <f>Лист1!E21</f>
        <v>0</v>
      </c>
      <c r="Q5" s="27"/>
      <c r="R5" s="27"/>
      <c r="S5" s="27"/>
      <c r="T5" s="27"/>
      <c r="U5" s="27"/>
      <c r="V5" s="27"/>
      <c r="X5" s="12">
        <f>Лист1!D21</f>
        <v>0</v>
      </c>
      <c r="Y5" s="29">
        <f>Лист1!C$54</f>
        <v>0</v>
      </c>
      <c r="Z5" s="29">
        <f>Лист1!C$56</f>
        <v>0</v>
      </c>
      <c r="AA5" s="29">
        <f>Лист1!C$58</f>
        <v>0</v>
      </c>
    </row>
    <row r="6" spans="1:27" ht="24" customHeight="1" x14ac:dyDescent="0.25">
      <c r="A6" s="13"/>
      <c r="B6" s="27"/>
      <c r="C6" s="27"/>
      <c r="D6" s="16">
        <f>Лист1!G$65</f>
        <v>0</v>
      </c>
      <c r="E6" s="17">
        <f>Лист1!B22</f>
        <v>0</v>
      </c>
      <c r="F6" s="23">
        <f>Лист1!C22</f>
        <v>0</v>
      </c>
      <c r="G6" s="27"/>
      <c r="H6" s="32" t="str">
        <f>Лист1!G22</f>
        <v xml:space="preserve"> </v>
      </c>
      <c r="I6" s="27"/>
      <c r="J6" s="18">
        <f>Лист1!C$38</f>
        <v>0</v>
      </c>
      <c r="K6" s="27"/>
      <c r="L6" s="27"/>
      <c r="M6" s="98"/>
      <c r="N6" s="27"/>
      <c r="O6" s="27"/>
      <c r="P6" s="26">
        <f>Лист1!E22</f>
        <v>0</v>
      </c>
      <c r="Q6" s="27"/>
      <c r="R6" s="27"/>
      <c r="S6" s="27"/>
      <c r="T6" s="27"/>
      <c r="U6" s="27"/>
      <c r="V6" s="27"/>
      <c r="X6" s="12">
        <f>Лист1!D22</f>
        <v>0</v>
      </c>
      <c r="Y6" s="29">
        <f>Лист1!C$54</f>
        <v>0</v>
      </c>
      <c r="Z6" s="29">
        <f>Лист1!C$56</f>
        <v>0</v>
      </c>
      <c r="AA6" s="29">
        <f>Лист1!C$58</f>
        <v>0</v>
      </c>
    </row>
    <row r="7" spans="1:27" ht="24" customHeight="1" x14ac:dyDescent="0.25">
      <c r="A7" s="13"/>
      <c r="B7" s="27"/>
      <c r="C7" s="27"/>
      <c r="D7" s="16">
        <f>Лист1!G$65</f>
        <v>0</v>
      </c>
      <c r="E7" s="17">
        <f>Лист1!B23</f>
        <v>0</v>
      </c>
      <c r="F7" s="23">
        <f>Лист1!C23</f>
        <v>0</v>
      </c>
      <c r="G7" s="27"/>
      <c r="H7" s="32" t="str">
        <f>Лист1!G23</f>
        <v xml:space="preserve"> </v>
      </c>
      <c r="I7" s="27"/>
      <c r="J7" s="18">
        <f>Лист1!C$38</f>
        <v>0</v>
      </c>
      <c r="K7" s="27"/>
      <c r="L7" s="27"/>
      <c r="M7" s="98"/>
      <c r="N7" s="27"/>
      <c r="O7" s="27"/>
      <c r="P7" s="26">
        <f>Лист1!E23</f>
        <v>0</v>
      </c>
      <c r="Q7" s="27"/>
      <c r="R7" s="27"/>
      <c r="S7" s="27"/>
      <c r="T7" s="27"/>
      <c r="U7" s="27"/>
      <c r="V7" s="27"/>
      <c r="X7" s="12">
        <f>Лист1!D23</f>
        <v>0</v>
      </c>
      <c r="Y7" s="29">
        <f>Лист1!C$54</f>
        <v>0</v>
      </c>
      <c r="Z7" s="29">
        <f>Лист1!C$56</f>
        <v>0</v>
      </c>
      <c r="AA7" s="29">
        <f>Лист1!C$58</f>
        <v>0</v>
      </c>
    </row>
    <row r="8" spans="1:27" ht="24" customHeight="1" x14ac:dyDescent="0.25">
      <c r="A8" s="13"/>
      <c r="B8" s="27"/>
      <c r="C8" s="27"/>
      <c r="D8" s="16">
        <f>Лист1!G$65</f>
        <v>0</v>
      </c>
      <c r="E8" s="17">
        <f>Лист1!B24</f>
        <v>0</v>
      </c>
      <c r="F8" s="23">
        <f>Лист1!C24</f>
        <v>0</v>
      </c>
      <c r="G8" s="27"/>
      <c r="H8" s="32" t="str">
        <f>Лист1!G24</f>
        <v xml:space="preserve"> </v>
      </c>
      <c r="I8" s="27"/>
      <c r="J8" s="18">
        <f>Лист1!C$38</f>
        <v>0</v>
      </c>
      <c r="K8" s="27"/>
      <c r="L8" s="27"/>
      <c r="M8" s="98"/>
      <c r="N8" s="27"/>
      <c r="O8" s="27"/>
      <c r="P8" s="26">
        <f>Лист1!E24</f>
        <v>0</v>
      </c>
      <c r="Q8" s="27"/>
      <c r="R8" s="27"/>
      <c r="S8" s="27"/>
      <c r="T8" s="27"/>
      <c r="U8" s="27"/>
      <c r="V8" s="27"/>
      <c r="X8" s="12">
        <f>Лист1!D24</f>
        <v>0</v>
      </c>
      <c r="Y8" s="29">
        <f>Лист1!C$54</f>
        <v>0</v>
      </c>
      <c r="Z8" s="29">
        <f>Лист1!C$56</f>
        <v>0</v>
      </c>
      <c r="AA8" s="29">
        <f>Лист1!C$58</f>
        <v>0</v>
      </c>
    </row>
    <row r="9" spans="1:27" ht="24" customHeight="1" x14ac:dyDescent="0.25">
      <c r="A9" s="13"/>
      <c r="B9" s="27"/>
      <c r="C9" s="27"/>
      <c r="D9" s="16">
        <f>Лист1!G$65</f>
        <v>0</v>
      </c>
      <c r="E9" s="17">
        <f>Лист1!B25</f>
        <v>0</v>
      </c>
      <c r="F9" s="23">
        <f>Лист1!C25</f>
        <v>0</v>
      </c>
      <c r="G9" s="27"/>
      <c r="H9" s="32" t="str">
        <f>Лист1!G25</f>
        <v xml:space="preserve"> </v>
      </c>
      <c r="I9" s="27"/>
      <c r="J9" s="18">
        <f>Лист1!C$38</f>
        <v>0</v>
      </c>
      <c r="K9" s="27"/>
      <c r="L9" s="27"/>
      <c r="M9" s="98"/>
      <c r="N9" s="27"/>
      <c r="O9" s="27"/>
      <c r="P9" s="26">
        <f>Лист1!E25</f>
        <v>0</v>
      </c>
      <c r="Q9" s="27"/>
      <c r="R9" s="27"/>
      <c r="S9" s="27"/>
      <c r="T9" s="27"/>
      <c r="U9" s="27"/>
      <c r="V9" s="27"/>
      <c r="X9" s="12">
        <f>Лист1!D25</f>
        <v>0</v>
      </c>
      <c r="Y9" s="29">
        <f>Лист1!C$54</f>
        <v>0</v>
      </c>
      <c r="Z9" s="29">
        <f>Лист1!C$56</f>
        <v>0</v>
      </c>
      <c r="AA9" s="29">
        <f>Лист1!C$58</f>
        <v>0</v>
      </c>
    </row>
    <row r="10" spans="1:27" ht="24" customHeight="1" x14ac:dyDescent="0.25">
      <c r="A10" s="13"/>
      <c r="B10" s="27"/>
      <c r="C10" s="27"/>
      <c r="D10" s="16">
        <f>Лист1!G$65</f>
        <v>0</v>
      </c>
      <c r="E10" s="17">
        <f>Лист1!B26</f>
        <v>0</v>
      </c>
      <c r="F10" s="23">
        <f>Лист1!C26</f>
        <v>0</v>
      </c>
      <c r="G10" s="27"/>
      <c r="H10" s="32" t="str">
        <f>Лист1!G26</f>
        <v xml:space="preserve"> </v>
      </c>
      <c r="I10" s="27"/>
      <c r="J10" s="18">
        <f>Лист1!C$38</f>
        <v>0</v>
      </c>
      <c r="K10" s="27"/>
      <c r="L10" s="27"/>
      <c r="M10" s="98"/>
      <c r="N10" s="27"/>
      <c r="O10" s="27"/>
      <c r="P10" s="26">
        <f>Лист1!E26</f>
        <v>0</v>
      </c>
      <c r="Q10" s="27"/>
      <c r="R10" s="27"/>
      <c r="S10" s="27"/>
      <c r="T10" s="27"/>
      <c r="U10" s="27"/>
      <c r="V10" s="27"/>
      <c r="X10" s="12">
        <f>Лист1!D26</f>
        <v>0</v>
      </c>
      <c r="Y10" s="29">
        <f>Лист1!C$54</f>
        <v>0</v>
      </c>
      <c r="Z10" s="29">
        <f>Лист1!C$56</f>
        <v>0</v>
      </c>
      <c r="AA10" s="29">
        <f>Лист1!C$58</f>
        <v>0</v>
      </c>
    </row>
    <row r="11" spans="1:27" ht="24" customHeight="1" x14ac:dyDescent="0.25">
      <c r="A11" s="13"/>
      <c r="B11" s="27"/>
      <c r="C11" s="27"/>
      <c r="D11" s="16">
        <f>Лист1!G$65</f>
        <v>0</v>
      </c>
      <c r="E11" s="17">
        <f>Лист1!B27</f>
        <v>0</v>
      </c>
      <c r="F11" s="23">
        <f>Лист1!C27</f>
        <v>0</v>
      </c>
      <c r="G11" s="27"/>
      <c r="H11" s="32" t="str">
        <f>Лист1!G27</f>
        <v xml:space="preserve"> </v>
      </c>
      <c r="I11" s="27"/>
      <c r="J11" s="18">
        <f>Лист1!C$38</f>
        <v>0</v>
      </c>
      <c r="K11" s="27"/>
      <c r="L11" s="27"/>
      <c r="M11" s="98"/>
      <c r="N11" s="27"/>
      <c r="O11" s="27"/>
      <c r="P11" s="26">
        <f>Лист1!E27</f>
        <v>0</v>
      </c>
      <c r="Q11" s="27"/>
      <c r="R11" s="27"/>
      <c r="S11" s="27"/>
      <c r="T11" s="27"/>
      <c r="U11" s="27"/>
      <c r="V11" s="27"/>
      <c r="X11" s="12">
        <f>Лист1!D27</f>
        <v>0</v>
      </c>
      <c r="Y11" s="29">
        <f>Лист1!C$54</f>
        <v>0</v>
      </c>
      <c r="Z11" s="29">
        <f>Лист1!C$56</f>
        <v>0</v>
      </c>
      <c r="AA11" s="29">
        <f>Лист1!C$58</f>
        <v>0</v>
      </c>
    </row>
    <row r="12" spans="1:27" ht="24" customHeight="1" x14ac:dyDescent="0.25">
      <c r="A12" s="13"/>
      <c r="B12" s="27"/>
      <c r="C12" s="27"/>
      <c r="D12" s="16">
        <f>Лист1!G$65</f>
        <v>0</v>
      </c>
      <c r="E12" s="17">
        <f>Лист1!B28</f>
        <v>0</v>
      </c>
      <c r="F12" s="23">
        <f>Лист1!C28</f>
        <v>0</v>
      </c>
      <c r="G12" s="27"/>
      <c r="H12" s="32" t="str">
        <f>Лист1!G28</f>
        <v xml:space="preserve"> </v>
      </c>
      <c r="I12" s="27"/>
      <c r="J12" s="18">
        <f>Лист1!C$38</f>
        <v>0</v>
      </c>
      <c r="K12" s="27"/>
      <c r="L12" s="27"/>
      <c r="M12" s="98"/>
      <c r="N12" s="27"/>
      <c r="O12" s="27"/>
      <c r="P12" s="26">
        <f>Лист1!E28</f>
        <v>0</v>
      </c>
      <c r="Q12" s="27"/>
      <c r="R12" s="27"/>
      <c r="S12" s="27"/>
      <c r="T12" s="27"/>
      <c r="U12" s="27"/>
      <c r="V12" s="27"/>
      <c r="X12" s="12">
        <f>Лист1!D28</f>
        <v>0</v>
      </c>
      <c r="Y12" s="29">
        <f>Лист1!C$54</f>
        <v>0</v>
      </c>
      <c r="Z12" s="29">
        <f>Лист1!C$56</f>
        <v>0</v>
      </c>
      <c r="AA12" s="29">
        <f>Лист1!C$58</f>
        <v>0</v>
      </c>
    </row>
    <row r="13" spans="1:27" ht="24" customHeight="1" x14ac:dyDescent="0.25">
      <c r="A13" s="13"/>
      <c r="B13" s="27"/>
      <c r="C13" s="27"/>
      <c r="D13" s="16">
        <f>Лист1!G$65</f>
        <v>0</v>
      </c>
      <c r="E13" s="17">
        <f>Лист1!B29</f>
        <v>0</v>
      </c>
      <c r="F13" s="23">
        <f>Лист1!C29</f>
        <v>0</v>
      </c>
      <c r="G13" s="27"/>
      <c r="H13" s="32" t="str">
        <f>Лист1!G29</f>
        <v xml:space="preserve"> </v>
      </c>
      <c r="I13" s="27"/>
      <c r="J13" s="18">
        <f>Лист1!C$38</f>
        <v>0</v>
      </c>
      <c r="K13" s="27"/>
      <c r="L13" s="27"/>
      <c r="M13" s="98"/>
      <c r="N13" s="27"/>
      <c r="O13" s="27"/>
      <c r="P13" s="26">
        <f>Лист1!E29</f>
        <v>0</v>
      </c>
      <c r="Q13" s="27"/>
      <c r="R13" s="27"/>
      <c r="S13" s="27"/>
      <c r="T13" s="27"/>
      <c r="U13" s="27"/>
      <c r="V13" s="27"/>
      <c r="X13" s="12">
        <f>Лист1!D29</f>
        <v>0</v>
      </c>
      <c r="Y13" s="29">
        <f>Лист1!C$54</f>
        <v>0</v>
      </c>
      <c r="Z13" s="29">
        <f>Лист1!C$56</f>
        <v>0</v>
      </c>
      <c r="AA13" s="29">
        <f>Лист1!C$58</f>
        <v>0</v>
      </c>
    </row>
    <row r="14" spans="1:27" ht="24" customHeight="1" x14ac:dyDescent="0.25">
      <c r="A14" s="13"/>
      <c r="B14" s="27"/>
      <c r="C14" s="27"/>
      <c r="D14" s="16">
        <f>Лист1!G$65</f>
        <v>0</v>
      </c>
      <c r="E14" s="17">
        <f>Лист1!B30</f>
        <v>0</v>
      </c>
      <c r="F14" s="23">
        <f>Лист1!C30</f>
        <v>0</v>
      </c>
      <c r="G14" s="27"/>
      <c r="H14" s="32" t="str">
        <f>Лист1!G30</f>
        <v xml:space="preserve"> </v>
      </c>
      <c r="I14" s="27"/>
      <c r="J14" s="18">
        <f>Лист1!C$38</f>
        <v>0</v>
      </c>
      <c r="K14" s="27"/>
      <c r="L14" s="27"/>
      <c r="M14" s="98"/>
      <c r="N14" s="27"/>
      <c r="O14" s="27"/>
      <c r="P14" s="26">
        <f>Лист1!E30</f>
        <v>0</v>
      </c>
      <c r="Q14" s="27"/>
      <c r="R14" s="27"/>
      <c r="S14" s="27"/>
      <c r="T14" s="27"/>
      <c r="U14" s="27"/>
      <c r="V14" s="27"/>
      <c r="X14" s="12">
        <f>Лист1!D30</f>
        <v>0</v>
      </c>
      <c r="Y14" s="29">
        <f>Лист1!C$54</f>
        <v>0</v>
      </c>
      <c r="Z14" s="29">
        <f>Лист1!C$56</f>
        <v>0</v>
      </c>
      <c r="AA14" s="29">
        <f>Лист1!C$58</f>
        <v>0</v>
      </c>
    </row>
    <row r="15" spans="1:27" ht="24" customHeight="1" x14ac:dyDescent="0.25">
      <c r="A15" s="13"/>
      <c r="B15" s="27"/>
      <c r="C15" s="27"/>
      <c r="D15" s="16">
        <f>Лист1!G$65</f>
        <v>0</v>
      </c>
      <c r="E15" s="17">
        <f>Лист1!B31</f>
        <v>0</v>
      </c>
      <c r="F15" s="23">
        <f>Лист1!C31</f>
        <v>0</v>
      </c>
      <c r="G15" s="27"/>
      <c r="H15" s="32" t="str">
        <f>Лист1!G31</f>
        <v xml:space="preserve"> </v>
      </c>
      <c r="I15" s="27"/>
      <c r="J15" s="18">
        <f>Лист1!C$38</f>
        <v>0</v>
      </c>
      <c r="K15" s="27"/>
      <c r="L15" s="27"/>
      <c r="M15" s="98"/>
      <c r="N15" s="27"/>
      <c r="O15" s="27"/>
      <c r="P15" s="26">
        <f>Лист1!E31</f>
        <v>0</v>
      </c>
      <c r="Q15" s="27"/>
      <c r="R15" s="27"/>
      <c r="S15" s="27"/>
      <c r="T15" s="27"/>
      <c r="U15" s="27"/>
      <c r="V15" s="27"/>
      <c r="X15" s="12">
        <f>Лист1!D31</f>
        <v>0</v>
      </c>
      <c r="Y15" s="29">
        <f>Лист1!C$54</f>
        <v>0</v>
      </c>
      <c r="Z15" s="29">
        <f>Лист1!C$56</f>
        <v>0</v>
      </c>
      <c r="AA15" s="29">
        <f>Лист1!C$58</f>
        <v>0</v>
      </c>
    </row>
    <row r="16" spans="1:27" ht="24" customHeight="1" x14ac:dyDescent="0.25">
      <c r="A16" s="13"/>
      <c r="B16" s="27"/>
      <c r="C16" s="27"/>
      <c r="D16" s="16">
        <f>Лист1!G$65</f>
        <v>0</v>
      </c>
      <c r="E16" s="17">
        <f>Лист1!B32</f>
        <v>0</v>
      </c>
      <c r="F16" s="23">
        <f>Лист1!C32</f>
        <v>0</v>
      </c>
      <c r="G16" s="27"/>
      <c r="H16" s="32" t="str">
        <f>Лист1!G32</f>
        <v xml:space="preserve"> </v>
      </c>
      <c r="I16" s="27"/>
      <c r="J16" s="18">
        <f>Лист1!C$38</f>
        <v>0</v>
      </c>
      <c r="K16" s="27"/>
      <c r="L16" s="27"/>
      <c r="M16" s="98"/>
      <c r="N16" s="27"/>
      <c r="O16" s="27"/>
      <c r="P16" s="26">
        <f>Лист1!E32</f>
        <v>0</v>
      </c>
      <c r="Q16" s="27"/>
      <c r="R16" s="27"/>
      <c r="S16" s="27"/>
      <c r="T16" s="27"/>
      <c r="U16" s="27"/>
      <c r="V16" s="27"/>
      <c r="X16" s="12">
        <f>Лист1!D32</f>
        <v>0</v>
      </c>
      <c r="Y16" s="29">
        <f>Лист1!C$54</f>
        <v>0</v>
      </c>
      <c r="Z16" s="29">
        <f>Лист1!C$56</f>
        <v>0</v>
      </c>
      <c r="AA16" s="29">
        <f>Лист1!C$58</f>
        <v>0</v>
      </c>
    </row>
    <row r="17" spans="1:27" ht="24" customHeight="1" x14ac:dyDescent="0.25">
      <c r="A17" s="13"/>
      <c r="B17" s="27"/>
      <c r="C17" s="27"/>
      <c r="D17" s="16">
        <f>Лист1!G$65</f>
        <v>0</v>
      </c>
      <c r="E17" s="17">
        <f>Лист1!B33</f>
        <v>0</v>
      </c>
      <c r="F17" s="23">
        <f>Лист1!C33</f>
        <v>0</v>
      </c>
      <c r="G17" s="27"/>
      <c r="H17" s="32" t="str">
        <f>Лист1!G33</f>
        <v xml:space="preserve"> </v>
      </c>
      <c r="I17" s="27"/>
      <c r="J17" s="18">
        <f>Лист1!C$38</f>
        <v>0</v>
      </c>
      <c r="K17" s="27"/>
      <c r="L17" s="27"/>
      <c r="M17" s="98"/>
      <c r="N17" s="27"/>
      <c r="O17" s="27"/>
      <c r="P17" s="26">
        <f>Лист1!E33</f>
        <v>0</v>
      </c>
      <c r="Q17" s="27"/>
      <c r="R17" s="27"/>
      <c r="S17" s="27"/>
      <c r="T17" s="27"/>
      <c r="U17" s="27"/>
      <c r="V17" s="27"/>
      <c r="X17" s="12">
        <f>Лист1!D33</f>
        <v>0</v>
      </c>
      <c r="Y17" s="29">
        <f>Лист1!C$54</f>
        <v>0</v>
      </c>
      <c r="Z17" s="29">
        <f>Лист1!C$56</f>
        <v>0</v>
      </c>
      <c r="AA17" s="29">
        <f>Лист1!C$58</f>
        <v>0</v>
      </c>
    </row>
    <row r="18" spans="1:27" ht="24" customHeight="1" x14ac:dyDescent="0.25">
      <c r="A18" s="13"/>
      <c r="B18" s="27"/>
      <c r="C18" s="27"/>
      <c r="D18" s="16">
        <f>Лист1!G$65</f>
        <v>0</v>
      </c>
      <c r="E18" s="17">
        <f>Лист1!B34</f>
        <v>0</v>
      </c>
      <c r="F18" s="23">
        <f>Лист1!C34</f>
        <v>0</v>
      </c>
      <c r="G18" s="27"/>
      <c r="H18" s="32" t="str">
        <f>Лист1!G34</f>
        <v xml:space="preserve"> </v>
      </c>
      <c r="I18" s="27"/>
      <c r="J18" s="18">
        <f>Лист1!C$38</f>
        <v>0</v>
      </c>
      <c r="K18" s="27"/>
      <c r="L18" s="27"/>
      <c r="M18" s="98"/>
      <c r="N18" s="27"/>
      <c r="O18" s="27"/>
      <c r="P18" s="26">
        <f>Лист1!E34</f>
        <v>0</v>
      </c>
      <c r="Q18" s="27"/>
      <c r="R18" s="27"/>
      <c r="S18" s="27"/>
      <c r="T18" s="27"/>
      <c r="U18" s="27"/>
      <c r="V18" s="27"/>
      <c r="X18" s="12">
        <f>Лист1!D34</f>
        <v>0</v>
      </c>
      <c r="Y18" s="29">
        <f>Лист1!C$54</f>
        <v>0</v>
      </c>
      <c r="Z18" s="29">
        <f>Лист1!C$56</f>
        <v>0</v>
      </c>
      <c r="AA18" s="29">
        <f>Лист1!C$58</f>
        <v>0</v>
      </c>
    </row>
    <row r="19" spans="1:27" ht="24" customHeight="1" x14ac:dyDescent="0.25">
      <c r="A19" s="13"/>
      <c r="B19" s="27"/>
      <c r="C19" s="27"/>
      <c r="D19" s="16">
        <f>Лист1!G$65</f>
        <v>0</v>
      </c>
      <c r="E19" s="17">
        <f>Лист1!B35</f>
        <v>0</v>
      </c>
      <c r="F19" s="23">
        <f>Лист1!C35</f>
        <v>0</v>
      </c>
      <c r="G19" s="27"/>
      <c r="H19" s="32" t="str">
        <f>Лист1!G35</f>
        <v xml:space="preserve"> </v>
      </c>
      <c r="I19" s="27"/>
      <c r="J19" s="18">
        <f>Лист1!C$38</f>
        <v>0</v>
      </c>
      <c r="K19" s="27"/>
      <c r="L19" s="27"/>
      <c r="M19" s="98"/>
      <c r="N19" s="27"/>
      <c r="O19" s="27"/>
      <c r="P19" s="26">
        <f>Лист1!E35</f>
        <v>0</v>
      </c>
      <c r="Q19" s="27"/>
      <c r="R19" s="27"/>
      <c r="S19" s="27"/>
      <c r="T19" s="27"/>
      <c r="U19" s="27"/>
      <c r="V19" s="27"/>
      <c r="X19" s="12">
        <f>Лист1!D35</f>
        <v>0</v>
      </c>
      <c r="Y19" s="29">
        <f>Лист1!C$54</f>
        <v>0</v>
      </c>
      <c r="Z19" s="29">
        <f>Лист1!C$56</f>
        <v>0</v>
      </c>
      <c r="AA19" s="29">
        <f>Лист1!C$58</f>
        <v>0</v>
      </c>
    </row>
    <row r="20" spans="1:27" ht="24" customHeight="1" x14ac:dyDescent="0.25">
      <c r="A20" s="13"/>
      <c r="B20" s="27"/>
      <c r="C20" s="27"/>
      <c r="D20" s="16">
        <f>Лист1!G$65</f>
        <v>0</v>
      </c>
      <c r="E20" s="17">
        <f>Лист1!B36</f>
        <v>0</v>
      </c>
      <c r="F20" s="23">
        <f>Лист1!C36</f>
        <v>0</v>
      </c>
      <c r="G20" s="27"/>
      <c r="H20" s="32" t="str">
        <f>Лист1!G36</f>
        <v xml:space="preserve"> </v>
      </c>
      <c r="I20" s="27"/>
      <c r="J20" s="18">
        <f>Лист1!C$38</f>
        <v>0</v>
      </c>
      <c r="K20" s="27"/>
      <c r="L20" s="27"/>
      <c r="M20" s="98"/>
      <c r="N20" s="27"/>
      <c r="O20" s="27"/>
      <c r="P20" s="26">
        <f>Лист1!E36</f>
        <v>0</v>
      </c>
      <c r="Q20" s="27"/>
      <c r="R20" s="27"/>
      <c r="S20" s="27"/>
      <c r="T20" s="27"/>
      <c r="U20" s="27"/>
      <c r="V20" s="27"/>
      <c r="X20" s="12">
        <f>Лист1!D36</f>
        <v>0</v>
      </c>
      <c r="Y20" s="29">
        <f>Лист1!C$54</f>
        <v>0</v>
      </c>
      <c r="Z20" s="29">
        <f>Лист1!C$56</f>
        <v>0</v>
      </c>
      <c r="AA20" s="29">
        <f>Лист1!C$58</f>
        <v>0</v>
      </c>
    </row>
    <row r="24" spans="1:27" ht="24" customHeight="1" x14ac:dyDescent="0.25">
      <c r="F24" s="34">
        <v>44482</v>
      </c>
      <c r="G24" s="33" t="s">
        <v>80</v>
      </c>
    </row>
  </sheetData>
  <sheetProtection algorithmName="SHA-512" hashValue="TDcmx3/iLnVNYL1pryhlNHo0+RU0GDaI5JToy4vBZA3uo1mo0AtpsBwIDL73I9m0RwTgCfn1e7afVsfhICJsAg==" saltValue="UXfL06GvTTW7tulaS/n9wg==" spinCount="100000" sheet="1"/>
  <conditionalFormatting sqref="O2:O3 D2:D20">
    <cfRule type="cellIs" dxfId="1" priority="2" operator="equal">
      <formula>0</formula>
    </cfRule>
  </conditionalFormatting>
  <conditionalFormatting sqref="F24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Owner</cp:lastModifiedBy>
  <cp:lastPrinted>2021-12-06T09:29:45Z</cp:lastPrinted>
  <dcterms:created xsi:type="dcterms:W3CDTF">2020-09-24T10:08:03Z</dcterms:created>
  <dcterms:modified xsi:type="dcterms:W3CDTF">2025-01-17T12:49:39Z</dcterms:modified>
</cp:coreProperties>
</file>